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401" windowWidth="11295" windowHeight="6390" activeTab="1"/>
  </bookViews>
  <sheets>
    <sheet name="дев." sheetId="1" r:id="rId1"/>
    <sheet name="юн." sheetId="2" r:id="rId2"/>
  </sheets>
  <definedNames>
    <definedName name="_xlnm.Print_Area" localSheetId="1">'юн.'!$A$1:$I$77</definedName>
  </definedNames>
  <calcPr fullCalcOnLoad="1"/>
</workbook>
</file>

<file path=xl/sharedStrings.xml><?xml version="1.0" encoding="utf-8"?>
<sst xmlns="http://schemas.openxmlformats.org/spreadsheetml/2006/main" count="511" uniqueCount="188">
  <si>
    <t>Шелеметьева Татьяна</t>
  </si>
  <si>
    <t>Екатеринбург</t>
  </si>
  <si>
    <t>КМС</t>
  </si>
  <si>
    <t>1ю</t>
  </si>
  <si>
    <t>2ю</t>
  </si>
  <si>
    <t>б/р</t>
  </si>
  <si>
    <t>Киров</t>
  </si>
  <si>
    <t>Карпова Алёна</t>
  </si>
  <si>
    <t>Руденко Алина</t>
  </si>
  <si>
    <t>Ростов</t>
  </si>
  <si>
    <t>Гаврилова Ольга</t>
  </si>
  <si>
    <t>Тюмень</t>
  </si>
  <si>
    <t>Стафеева Елена</t>
  </si>
  <si>
    <t>Апатиты</t>
  </si>
  <si>
    <t>Шоприн Александр</t>
  </si>
  <si>
    <t>Соколов Виктор</t>
  </si>
  <si>
    <t>Потапов Виктор</t>
  </si>
  <si>
    <t>Воронин Максим</t>
  </si>
  <si>
    <t>Демяненко Татьяна</t>
  </si>
  <si>
    <t>Москва</t>
  </si>
  <si>
    <t>Андрианов Владимир</t>
  </si>
  <si>
    <t>Павлов Сергей</t>
  </si>
  <si>
    <t>Тер-Минасян Арман</t>
  </si>
  <si>
    <t>С.-Петербург</t>
  </si>
  <si>
    <t>Станкевич Ольга</t>
  </si>
  <si>
    <t>Михайлов Александр</t>
  </si>
  <si>
    <t>Ильин Сергей</t>
  </si>
  <si>
    <t>Кауров Иван</t>
  </si>
  <si>
    <t>Степанов Александр</t>
  </si>
  <si>
    <t>Уфа</t>
  </si>
  <si>
    <t>СДЮШОР №11</t>
  </si>
  <si>
    <t>Муратшина Юлия</t>
  </si>
  <si>
    <t>Ижевск</t>
  </si>
  <si>
    <t>Соколов Владимир</t>
  </si>
  <si>
    <t>Н.Тагил</t>
  </si>
  <si>
    <t>Лиференко Константин</t>
  </si>
  <si>
    <t>Рогозин Иван</t>
  </si>
  <si>
    <t>СДЮШОР "Балт. берег"</t>
  </si>
  <si>
    <t>МС</t>
  </si>
  <si>
    <t>Ушаков Михаил</t>
  </si>
  <si>
    <t>ДЮСШ</t>
  </si>
  <si>
    <t>Старых Елена</t>
  </si>
  <si>
    <t>"Ящерка"</t>
  </si>
  <si>
    <t>3ю</t>
  </si>
  <si>
    <t>ДЮСШ-9</t>
  </si>
  <si>
    <t>ОАО"Апатит"</t>
  </si>
  <si>
    <t>Вайцеховский Евгений</t>
  </si>
  <si>
    <t>Сафиуллина Регина</t>
  </si>
  <si>
    <t>Вайцеховская Ксения</t>
  </si>
  <si>
    <t>Корнев Дмитрий</t>
  </si>
  <si>
    <t>Венедиктова Ольга</t>
  </si>
  <si>
    <t>Ахметов Кирилл</t>
  </si>
  <si>
    <t>Маринин Михаил</t>
  </si>
  <si>
    <t>Антимонов Игорь</t>
  </si>
  <si>
    <t>Андреева Екатерина</t>
  </si>
  <si>
    <t>Тимофеева Ольга</t>
  </si>
  <si>
    <t>Баннов Даниил</t>
  </si>
  <si>
    <t>Малышева Александра</t>
  </si>
  <si>
    <t>Букашкина Анастасия</t>
  </si>
  <si>
    <t>Тарасова Татьяна</t>
  </si>
  <si>
    <t>Тольятти</t>
  </si>
  <si>
    <t>Яковлев Денис</t>
  </si>
  <si>
    <t>Дербенцев Илья</t>
  </si>
  <si>
    <t>Миасс</t>
  </si>
  <si>
    <t>Хивренко Кирилл</t>
  </si>
  <si>
    <t>Алексеева Ксения</t>
  </si>
  <si>
    <t>Чешуина Дарья</t>
  </si>
  <si>
    <t>Саулевич Марина</t>
  </si>
  <si>
    <t>Шарафутдинов Дмитрий</t>
  </si>
  <si>
    <t>Коркино</t>
  </si>
  <si>
    <t>Бузуев Михаил</t>
  </si>
  <si>
    <t>Козлов Василий</t>
  </si>
  <si>
    <t>Красноярск</t>
  </si>
  <si>
    <t>Теплых Михаил</t>
  </si>
  <si>
    <t>Сюткин Александр</t>
  </si>
  <si>
    <t>Козлов Виктор</t>
  </si>
  <si>
    <t>Полехина Ксения</t>
  </si>
  <si>
    <t>Цыганков Александр</t>
  </si>
  <si>
    <t>Мудрецов Вадим</t>
  </si>
  <si>
    <t>Попов Иван</t>
  </si>
  <si>
    <t>ДЮСШ "Озерки"</t>
  </si>
  <si>
    <t>Попков Ярослав</t>
  </si>
  <si>
    <t>Гатчина</t>
  </si>
  <si>
    <t>ДЮСШ-2</t>
  </si>
  <si>
    <t>Баженова Мария</t>
  </si>
  <si>
    <t>Галлямова Анна</t>
  </si>
  <si>
    <t>СДЮШОР "Виктория"</t>
  </si>
  <si>
    <t>Логинова Алёна</t>
  </si>
  <si>
    <t>Уткин Михаил</t>
  </si>
  <si>
    <t>Арзамасцева Татьяна</t>
  </si>
  <si>
    <t>Малкова Яна</t>
  </si>
  <si>
    <t>Малков Михаил</t>
  </si>
  <si>
    <t>Галлямова Надежда</t>
  </si>
  <si>
    <t>Носаль Александра</t>
  </si>
  <si>
    <t>Заводова Евгения</t>
  </si>
  <si>
    <t>Куликова Анна</t>
  </si>
  <si>
    <t>Мухутдинов Евгений</t>
  </si>
  <si>
    <t>Дэви Сергей</t>
  </si>
  <si>
    <t>Головина Екатерина</t>
  </si>
  <si>
    <t>Минькин Александр</t>
  </si>
  <si>
    <t>Калининград</t>
  </si>
  <si>
    <t>ОС ДЮСШОР</t>
  </si>
  <si>
    <t>Смирнов Олег</t>
  </si>
  <si>
    <t>Колембет Валерий</t>
  </si>
  <si>
    <t>СДЮШОР ГВС</t>
  </si>
  <si>
    <t>Тужилкин Александр</t>
  </si>
  <si>
    <t>Скачков Егор</t>
  </si>
  <si>
    <t>Шелегеда Юлия</t>
  </si>
  <si>
    <t>Костерин Александр</t>
  </si>
  <si>
    <t>Ципилев Николай</t>
  </si>
  <si>
    <t>Байгозин Данил</t>
  </si>
  <si>
    <t>Четверня Дмитрий</t>
  </si>
  <si>
    <t>Яблонский Леонид</t>
  </si>
  <si>
    <t>Неволина Елена</t>
  </si>
  <si>
    <t>Байгозин Никита</t>
  </si>
  <si>
    <t>Валиев Владислав</t>
  </si>
  <si>
    <t>Новосёлов Александр</t>
  </si>
  <si>
    <t>Анохина Екатерина</t>
  </si>
  <si>
    <t>Мальбин Андрей</t>
  </si>
  <si>
    <t>ДДС</t>
  </si>
  <si>
    <t>Балыбердина Светлана</t>
  </si>
  <si>
    <t>Никитина Ксения</t>
  </si>
  <si>
    <t>Агафонова Мария</t>
  </si>
  <si>
    <t>"Вертикаль"</t>
  </si>
  <si>
    <t>Снопов Станислав</t>
  </si>
  <si>
    <t>Кропп Виктория</t>
  </si>
  <si>
    <t>СДЮШОР "Атлет"</t>
  </si>
  <si>
    <t>Шмакова Александра</t>
  </si>
  <si>
    <t>Садовникова Ольга</t>
  </si>
  <si>
    <t>Серебрянная Ася</t>
  </si>
  <si>
    <t>Поздеева Екатерина</t>
  </si>
  <si>
    <t>Новосибирск</t>
  </si>
  <si>
    <t>ДЮСШ СО РАН</t>
  </si>
  <si>
    <t>Поздеев Александр</t>
  </si>
  <si>
    <t>Гой Юрий</t>
  </si>
  <si>
    <t>Чаюн Игорь</t>
  </si>
  <si>
    <t>ДТДЮ</t>
  </si>
  <si>
    <t>Суворова Антонина</t>
  </si>
  <si>
    <t>Смирнов Юрий</t>
  </si>
  <si>
    <t>Маламид Евгения</t>
  </si>
  <si>
    <t>Воронеж</t>
  </si>
  <si>
    <t>Оганджанян Евгения</t>
  </si>
  <si>
    <t>Радьков Антон</t>
  </si>
  <si>
    <t>Деревенских Артём</t>
  </si>
  <si>
    <t>Чудинов Павел</t>
  </si>
  <si>
    <t>Гайдамакина Алина</t>
  </si>
  <si>
    <t>Тонких Анна</t>
  </si>
  <si>
    <t>СПбГТУ</t>
  </si>
  <si>
    <t>МГДД(Ю)Т</t>
  </si>
  <si>
    <t>Скобелева Наталья</t>
  </si>
  <si>
    <t>Дуплинский Георгий</t>
  </si>
  <si>
    <t>Новокузнецк</t>
  </si>
  <si>
    <t>ДЮСШ "Грань"</t>
  </si>
  <si>
    <t>Рига</t>
  </si>
  <si>
    <t>"НЕВСКИЕ ВЕРТИКАЛИ - 2003"</t>
  </si>
  <si>
    <t>Город</t>
  </si>
  <si>
    <t>Команда</t>
  </si>
  <si>
    <t>Г.р.</t>
  </si>
  <si>
    <t>Разряд</t>
  </si>
  <si>
    <t xml:space="preserve">Красанов Юрий </t>
  </si>
  <si>
    <t xml:space="preserve">Ругенс Роланд </t>
  </si>
  <si>
    <t>Андреенко Екатерина</t>
  </si>
  <si>
    <t>Скрипов Анатолий</t>
  </si>
  <si>
    <t>ПРОТОКОЛ РЕЗУЛЬТАТОВ</t>
  </si>
  <si>
    <t>Место</t>
  </si>
  <si>
    <t>Фамилия, имя</t>
  </si>
  <si>
    <t>1/2 финала</t>
  </si>
  <si>
    <t>ОКСДЮШОР №8</t>
  </si>
  <si>
    <t>СДЮШОР</t>
  </si>
  <si>
    <t>ЦСТиТ</t>
  </si>
  <si>
    <t>ЦДЮТ</t>
  </si>
  <si>
    <t>ЦДТиТ</t>
  </si>
  <si>
    <t>Финал</t>
  </si>
  <si>
    <t>Бурыкина Марина</t>
  </si>
  <si>
    <t>5-10 января 2003г.</t>
  </si>
  <si>
    <t>г.Санкт-Петербург</t>
  </si>
  <si>
    <t>СДЮШОР №10</t>
  </si>
  <si>
    <t>ВАЗ</t>
  </si>
  <si>
    <t>ДДТ</t>
  </si>
  <si>
    <t>Мальчики-подростки. Двоеборье.</t>
  </si>
  <si>
    <t>Трудность</t>
  </si>
  <si>
    <t>Скорость</t>
  </si>
  <si>
    <t>Сумма</t>
  </si>
  <si>
    <t>Младшие юноши. Двоеборье.</t>
  </si>
  <si>
    <t>Старшие юноши. Двоеборье.</t>
  </si>
  <si>
    <t>Младшие девушки. Двоеборье.</t>
  </si>
  <si>
    <t>Старшие девушки. Двоеборье.</t>
  </si>
  <si>
    <t>Подростки девочки. Двоеборье.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</si>
</sst>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75" zoomScaleSheetLayoutView="75" workbookViewId="0" topLeftCell="A38">
      <selection activeCell="P36" sqref="P36"/>
    </sheetView>
  </sheetViews>
  <sheetFormatPr defaultColWidth="9.00390625" defaultRowHeight="12.75"/>
  <cols>
    <col min="1" max="1" width="7.00390625" style="25" customWidth="1"/>
    <col min="2" max="2" width="19.25390625" style="13" customWidth="1"/>
    <col min="3" max="3" width="12.00390625" style="13" bestFit="1" customWidth="1"/>
    <col min="4" max="4" width="20.25390625" style="37" bestFit="1" customWidth="1"/>
    <col min="5" max="5" width="5.625" style="25" customWidth="1"/>
    <col min="6" max="6" width="7.375" style="25" customWidth="1"/>
    <col min="7" max="7" width="9.625" style="25" customWidth="1"/>
    <col min="8" max="8" width="9.00390625" style="13" customWidth="1"/>
    <col min="9" max="9" width="7.625" style="25" customWidth="1"/>
    <col min="10" max="12" width="9.125" style="13" hidden="1" customWidth="1"/>
    <col min="13" max="13" width="7.625" style="13" hidden="1" customWidth="1"/>
    <col min="14" max="14" width="9.125" style="13" hidden="1" customWidth="1"/>
    <col min="15" max="16384" width="9.125" style="13" customWidth="1"/>
  </cols>
  <sheetData>
    <row r="1" spans="1:14" ht="1.5" customHeight="1">
      <c r="A1" s="43" t="s">
        <v>154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.75" customHeight="1" hidden="1">
      <c r="A2" s="44" t="s">
        <v>174</v>
      </c>
      <c r="B2" s="44"/>
      <c r="G2" s="46" t="s">
        <v>175</v>
      </c>
      <c r="H2" s="46"/>
      <c r="I2" s="46"/>
      <c r="J2" s="46"/>
      <c r="K2" s="46"/>
      <c r="L2" s="46"/>
      <c r="M2" s="46"/>
      <c r="N2" s="46"/>
    </row>
    <row r="3" spans="1:14" ht="12.75" customHeight="1">
      <c r="A3" s="43" t="s">
        <v>163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0:11" ht="7.5" customHeight="1">
      <c r="J4" s="17"/>
      <c r="K4" s="17"/>
    </row>
    <row r="5" spans="1:11" ht="10.5" customHeight="1">
      <c r="A5" s="43" t="s">
        <v>187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0" ht="10.5" customHeight="1">
      <c r="A6" s="45"/>
      <c r="B6" s="45"/>
      <c r="C6" s="45"/>
      <c r="D6" s="38"/>
      <c r="E6" s="26"/>
      <c r="F6" s="26"/>
      <c r="G6" s="26"/>
      <c r="H6" s="26"/>
      <c r="J6" s="25"/>
    </row>
    <row r="7" spans="1:11" ht="12">
      <c r="A7" s="20" t="s">
        <v>164</v>
      </c>
      <c r="B7" s="20" t="s">
        <v>165</v>
      </c>
      <c r="C7" s="20" t="s">
        <v>155</v>
      </c>
      <c r="D7" s="24" t="s">
        <v>156</v>
      </c>
      <c r="E7" s="20" t="s">
        <v>157</v>
      </c>
      <c r="F7" s="20" t="s">
        <v>158</v>
      </c>
      <c r="G7" s="20" t="s">
        <v>180</v>
      </c>
      <c r="H7" s="20" t="s">
        <v>181</v>
      </c>
      <c r="I7" s="20" t="s">
        <v>182</v>
      </c>
      <c r="J7" s="1" t="s">
        <v>166</v>
      </c>
      <c r="K7" s="1" t="s">
        <v>172</v>
      </c>
    </row>
    <row r="8" spans="1:13" ht="12">
      <c r="A8" s="1">
        <v>1</v>
      </c>
      <c r="B8" s="6" t="s">
        <v>57</v>
      </c>
      <c r="C8" s="6" t="s">
        <v>23</v>
      </c>
      <c r="D8" s="16" t="s">
        <v>37</v>
      </c>
      <c r="E8" s="5">
        <v>90</v>
      </c>
      <c r="F8" s="5" t="s">
        <v>2</v>
      </c>
      <c r="G8" s="1">
        <v>1</v>
      </c>
      <c r="H8" s="1">
        <v>1</v>
      </c>
      <c r="I8" s="1">
        <f>SUM(G8:H8)</f>
        <v>2</v>
      </c>
      <c r="J8" s="31">
        <v>1</v>
      </c>
      <c r="K8" s="31">
        <v>1</v>
      </c>
      <c r="L8" s="13" t="s">
        <v>38</v>
      </c>
      <c r="M8" s="13">
        <v>0</v>
      </c>
    </row>
    <row r="9" spans="1:14" ht="12">
      <c r="A9" s="1">
        <v>2</v>
      </c>
      <c r="B9" s="6" t="s">
        <v>76</v>
      </c>
      <c r="C9" s="6" t="s">
        <v>72</v>
      </c>
      <c r="D9" s="16" t="s">
        <v>168</v>
      </c>
      <c r="E9" s="5">
        <v>90</v>
      </c>
      <c r="F9" s="5" t="s">
        <v>2</v>
      </c>
      <c r="G9" s="1">
        <v>2</v>
      </c>
      <c r="H9" s="1">
        <v>4</v>
      </c>
      <c r="I9" s="1">
        <f aca="true" t="shared" si="0" ref="I9:I19">SUM(G9:H9)</f>
        <v>6</v>
      </c>
      <c r="J9" s="31">
        <v>1</v>
      </c>
      <c r="K9" s="31">
        <v>2</v>
      </c>
      <c r="L9" s="13" t="s">
        <v>2</v>
      </c>
      <c r="M9" s="13">
        <v>5</v>
      </c>
      <c r="N9" s="13">
        <v>3.6</v>
      </c>
    </row>
    <row r="10" spans="1:14" ht="12">
      <c r="A10" s="1">
        <v>2</v>
      </c>
      <c r="B10" s="6" t="s">
        <v>145</v>
      </c>
      <c r="C10" s="6" t="s">
        <v>140</v>
      </c>
      <c r="D10" s="16" t="s">
        <v>123</v>
      </c>
      <c r="E10" s="5">
        <v>90</v>
      </c>
      <c r="F10" s="5" t="s">
        <v>2</v>
      </c>
      <c r="G10" s="1">
        <v>4</v>
      </c>
      <c r="H10" s="1">
        <v>2</v>
      </c>
      <c r="I10" s="1">
        <f t="shared" si="0"/>
        <v>6</v>
      </c>
      <c r="J10" s="31">
        <v>1</v>
      </c>
      <c r="K10" s="31">
        <v>4</v>
      </c>
      <c r="L10" s="13">
        <v>2</v>
      </c>
      <c r="M10" s="13">
        <v>0</v>
      </c>
      <c r="N10" s="13">
        <v>10.6</v>
      </c>
    </row>
    <row r="11" spans="1:14" ht="12">
      <c r="A11" s="1">
        <v>4</v>
      </c>
      <c r="B11" s="8" t="s">
        <v>130</v>
      </c>
      <c r="C11" s="8" t="s">
        <v>131</v>
      </c>
      <c r="D11" s="39" t="s">
        <v>132</v>
      </c>
      <c r="E11" s="7">
        <v>90</v>
      </c>
      <c r="F11" s="7" t="s">
        <v>2</v>
      </c>
      <c r="G11" s="4">
        <v>5</v>
      </c>
      <c r="H11" s="1">
        <v>3</v>
      </c>
      <c r="I11" s="1">
        <f t="shared" si="0"/>
        <v>8</v>
      </c>
      <c r="J11" s="32">
        <v>1</v>
      </c>
      <c r="K11" s="32">
        <v>5</v>
      </c>
      <c r="L11" s="13">
        <v>3</v>
      </c>
      <c r="M11" s="13">
        <v>1</v>
      </c>
      <c r="N11" s="13">
        <v>11.2</v>
      </c>
    </row>
    <row r="12" spans="1:14" ht="12">
      <c r="A12" s="1">
        <v>5</v>
      </c>
      <c r="B12" s="6" t="s">
        <v>31</v>
      </c>
      <c r="C12" s="6" t="s">
        <v>29</v>
      </c>
      <c r="D12" s="16" t="s">
        <v>30</v>
      </c>
      <c r="E12" s="5">
        <v>90</v>
      </c>
      <c r="F12" s="5" t="s">
        <v>2</v>
      </c>
      <c r="G12" s="1">
        <v>7</v>
      </c>
      <c r="H12" s="1">
        <v>6</v>
      </c>
      <c r="I12" s="1">
        <f t="shared" si="0"/>
        <v>13</v>
      </c>
      <c r="J12" s="31">
        <v>1</v>
      </c>
      <c r="K12" s="2">
        <v>7</v>
      </c>
      <c r="L12" s="2" t="s">
        <v>4</v>
      </c>
      <c r="M12" s="2">
        <v>6</v>
      </c>
      <c r="N12" s="2">
        <v>15.8</v>
      </c>
    </row>
    <row r="13" spans="1:14" ht="12">
      <c r="A13" s="1">
        <v>6</v>
      </c>
      <c r="B13" s="10" t="s">
        <v>48</v>
      </c>
      <c r="C13" s="10" t="s">
        <v>29</v>
      </c>
      <c r="D13" s="40" t="s">
        <v>30</v>
      </c>
      <c r="E13" s="9">
        <v>90</v>
      </c>
      <c r="F13" s="9">
        <v>3</v>
      </c>
      <c r="G13" s="9">
        <v>10</v>
      </c>
      <c r="H13" s="1">
        <v>5</v>
      </c>
      <c r="I13" s="1">
        <f t="shared" si="0"/>
        <v>15</v>
      </c>
      <c r="J13" s="33">
        <v>1</v>
      </c>
      <c r="K13" s="13">
        <v>8</v>
      </c>
      <c r="L13" s="13" t="s">
        <v>43</v>
      </c>
      <c r="M13" s="13">
        <v>1</v>
      </c>
      <c r="N13" s="13">
        <v>18</v>
      </c>
    </row>
    <row r="14" spans="1:13" ht="12">
      <c r="A14" s="1">
        <v>7</v>
      </c>
      <c r="B14" s="6" t="s">
        <v>146</v>
      </c>
      <c r="C14" s="6" t="s">
        <v>140</v>
      </c>
      <c r="D14" s="16" t="s">
        <v>123</v>
      </c>
      <c r="E14" s="5">
        <v>90</v>
      </c>
      <c r="F14" s="5">
        <v>1</v>
      </c>
      <c r="G14" s="1">
        <v>8</v>
      </c>
      <c r="H14" s="1">
        <v>9</v>
      </c>
      <c r="I14" s="1">
        <f t="shared" si="0"/>
        <v>17</v>
      </c>
      <c r="J14" s="34">
        <v>1</v>
      </c>
      <c r="K14" s="13">
        <v>9</v>
      </c>
      <c r="L14" s="13" t="s">
        <v>5</v>
      </c>
      <c r="M14" s="13">
        <v>3</v>
      </c>
    </row>
    <row r="15" spans="1:11" ht="12">
      <c r="A15" s="1">
        <v>7</v>
      </c>
      <c r="B15" s="6" t="s">
        <v>18</v>
      </c>
      <c r="C15" s="6" t="s">
        <v>13</v>
      </c>
      <c r="D15" s="16" t="s">
        <v>45</v>
      </c>
      <c r="E15" s="5">
        <v>91</v>
      </c>
      <c r="F15" s="5">
        <v>1</v>
      </c>
      <c r="G15" s="1">
        <v>9</v>
      </c>
      <c r="H15" s="1">
        <v>8</v>
      </c>
      <c r="I15" s="1">
        <f t="shared" si="0"/>
        <v>17</v>
      </c>
      <c r="J15" s="34">
        <v>1</v>
      </c>
      <c r="K15" s="13">
        <v>10</v>
      </c>
    </row>
    <row r="16" spans="1:11" ht="12">
      <c r="A16" s="1">
        <v>9</v>
      </c>
      <c r="B16" s="2" t="s">
        <v>58</v>
      </c>
      <c r="C16" s="2" t="s">
        <v>23</v>
      </c>
      <c r="D16" s="15" t="s">
        <v>37</v>
      </c>
      <c r="E16" s="1">
        <v>90</v>
      </c>
      <c r="F16" s="1">
        <v>1</v>
      </c>
      <c r="G16" s="1">
        <v>16</v>
      </c>
      <c r="H16" s="1">
        <v>7</v>
      </c>
      <c r="I16" s="1">
        <f t="shared" si="0"/>
        <v>23</v>
      </c>
      <c r="J16" s="34">
        <v>1</v>
      </c>
      <c r="K16" s="13">
        <v>11</v>
      </c>
    </row>
    <row r="17" spans="1:11" ht="12">
      <c r="A17" s="1">
        <v>10</v>
      </c>
      <c r="B17" s="2" t="s">
        <v>128</v>
      </c>
      <c r="C17" s="2" t="s">
        <v>23</v>
      </c>
      <c r="D17" s="15" t="s">
        <v>126</v>
      </c>
      <c r="E17" s="1">
        <v>91</v>
      </c>
      <c r="F17" s="1">
        <v>1</v>
      </c>
      <c r="G17" s="1">
        <v>11</v>
      </c>
      <c r="H17" s="1">
        <v>12</v>
      </c>
      <c r="I17" s="1">
        <f t="shared" si="0"/>
        <v>23</v>
      </c>
      <c r="J17" s="34">
        <v>1</v>
      </c>
      <c r="K17" s="13">
        <v>14</v>
      </c>
    </row>
    <row r="18" spans="1:11" ht="12">
      <c r="A18" s="1">
        <v>11</v>
      </c>
      <c r="B18" s="2" t="s">
        <v>129</v>
      </c>
      <c r="C18" s="2" t="s">
        <v>23</v>
      </c>
      <c r="D18" s="15" t="s">
        <v>126</v>
      </c>
      <c r="E18" s="1">
        <v>91</v>
      </c>
      <c r="F18" s="1">
        <v>1</v>
      </c>
      <c r="G18" s="1">
        <v>14</v>
      </c>
      <c r="H18" s="1">
        <v>10</v>
      </c>
      <c r="I18" s="1">
        <f t="shared" si="0"/>
        <v>24</v>
      </c>
      <c r="J18" s="34">
        <v>1</v>
      </c>
      <c r="K18" s="13">
        <v>16</v>
      </c>
    </row>
    <row r="19" spans="1:11" ht="12">
      <c r="A19" s="1">
        <v>12</v>
      </c>
      <c r="B19" s="2" t="s">
        <v>98</v>
      </c>
      <c r="C19" s="2" t="s">
        <v>1</v>
      </c>
      <c r="D19" s="15" t="s">
        <v>86</v>
      </c>
      <c r="E19" s="1">
        <v>92</v>
      </c>
      <c r="F19" s="1" t="s">
        <v>4</v>
      </c>
      <c r="G19" s="1">
        <v>18</v>
      </c>
      <c r="H19" s="1">
        <v>11</v>
      </c>
      <c r="I19" s="1">
        <f t="shared" si="0"/>
        <v>29</v>
      </c>
      <c r="J19" s="34">
        <v>1</v>
      </c>
      <c r="K19" s="13">
        <v>18</v>
      </c>
    </row>
    <row r="20" spans="1:14" ht="24.75" customHeight="1">
      <c r="A20" s="43" t="s">
        <v>185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3.7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24">
      <c r="A22" s="20" t="s">
        <v>164</v>
      </c>
      <c r="B22" s="20" t="s">
        <v>165</v>
      </c>
      <c r="C22" s="20" t="s">
        <v>155</v>
      </c>
      <c r="D22" s="24" t="s">
        <v>156</v>
      </c>
      <c r="E22" s="20" t="s">
        <v>157</v>
      </c>
      <c r="F22" s="20" t="s">
        <v>158</v>
      </c>
      <c r="G22" s="20" t="s">
        <v>180</v>
      </c>
      <c r="H22" s="20" t="s">
        <v>181</v>
      </c>
      <c r="I22" s="20" t="s">
        <v>182</v>
      </c>
      <c r="J22" s="20" t="s">
        <v>165</v>
      </c>
      <c r="K22" s="20" t="s">
        <v>155</v>
      </c>
      <c r="L22" s="20" t="s">
        <v>156</v>
      </c>
      <c r="M22" s="20" t="s">
        <v>157</v>
      </c>
      <c r="N22" s="20" t="s">
        <v>158</v>
      </c>
    </row>
    <row r="23" spans="1:14" ht="12">
      <c r="A23" s="5">
        <v>1</v>
      </c>
      <c r="B23" s="6" t="s">
        <v>0</v>
      </c>
      <c r="C23" s="6" t="s">
        <v>1</v>
      </c>
      <c r="D23" s="16" t="s">
        <v>104</v>
      </c>
      <c r="E23" s="5">
        <v>88</v>
      </c>
      <c r="F23" s="5" t="s">
        <v>2</v>
      </c>
      <c r="G23" s="5">
        <v>1</v>
      </c>
      <c r="H23" s="5">
        <v>1</v>
      </c>
      <c r="I23" s="5">
        <f>SUM(G23:H23)</f>
        <v>2</v>
      </c>
      <c r="J23" s="1">
        <f aca="true" t="shared" si="1" ref="J23:J40">COUNTIF($A$7:$A$24,$A23)</f>
        <v>2</v>
      </c>
      <c r="K23" s="1">
        <f aca="true" t="shared" si="2" ref="K23:K40">($A23*J23+(J23-1)*J23/2)/J23</f>
        <v>1.5</v>
      </c>
      <c r="L23" s="1" t="s">
        <v>38</v>
      </c>
      <c r="M23" s="2">
        <f aca="true" t="shared" si="3" ref="M23:M30">COUNTIF($F$7:$F$24,L23)</f>
        <v>0</v>
      </c>
      <c r="N23" s="2"/>
    </row>
    <row r="24" spans="1:14" ht="12">
      <c r="A24" s="5">
        <v>2</v>
      </c>
      <c r="B24" s="6" t="s">
        <v>54</v>
      </c>
      <c r="C24" s="6" t="s">
        <v>23</v>
      </c>
      <c r="D24" s="16" t="s">
        <v>37</v>
      </c>
      <c r="E24" s="5">
        <v>89</v>
      </c>
      <c r="F24" s="5" t="s">
        <v>2</v>
      </c>
      <c r="G24" s="5">
        <v>2</v>
      </c>
      <c r="H24" s="5">
        <v>3</v>
      </c>
      <c r="I24" s="5">
        <f aca="true" t="shared" si="4" ref="I24:I40">SUM(G24:H24)</f>
        <v>5</v>
      </c>
      <c r="J24" s="1">
        <f t="shared" si="1"/>
        <v>3</v>
      </c>
      <c r="K24" s="1">
        <f t="shared" si="2"/>
        <v>3</v>
      </c>
      <c r="L24" s="1" t="s">
        <v>2</v>
      </c>
      <c r="M24" s="2">
        <f t="shared" si="3"/>
        <v>7</v>
      </c>
      <c r="N24" s="23" t="e">
        <f>0.8*M23+0.4*M24+0.2*#REF!</f>
        <v>#REF!</v>
      </c>
    </row>
    <row r="25" spans="1:14" ht="12">
      <c r="A25" s="5">
        <v>3</v>
      </c>
      <c r="B25" s="6" t="s">
        <v>8</v>
      </c>
      <c r="C25" s="6" t="s">
        <v>9</v>
      </c>
      <c r="D25" s="16" t="s">
        <v>167</v>
      </c>
      <c r="E25" s="5">
        <v>88</v>
      </c>
      <c r="F25" s="5" t="s">
        <v>2</v>
      </c>
      <c r="G25" s="5">
        <v>7</v>
      </c>
      <c r="H25" s="5">
        <v>2</v>
      </c>
      <c r="I25" s="5">
        <f t="shared" si="4"/>
        <v>9</v>
      </c>
      <c r="J25" s="1">
        <f t="shared" si="1"/>
        <v>0</v>
      </c>
      <c r="K25" s="1" t="e">
        <f t="shared" si="2"/>
        <v>#DIV/0!</v>
      </c>
      <c r="L25" s="1">
        <v>2</v>
      </c>
      <c r="M25" s="2">
        <f t="shared" si="3"/>
        <v>0</v>
      </c>
      <c r="N25" s="5" t="e">
        <f>#REF!+0.2*#REF!+0.4*M25+0.2*M26</f>
        <v>#REF!</v>
      </c>
    </row>
    <row r="26" spans="1:14" ht="12">
      <c r="A26" s="5">
        <v>4</v>
      </c>
      <c r="B26" s="6" t="s">
        <v>67</v>
      </c>
      <c r="C26" s="6" t="s">
        <v>63</v>
      </c>
      <c r="D26" s="15" t="s">
        <v>170</v>
      </c>
      <c r="E26" s="5">
        <v>89</v>
      </c>
      <c r="F26" s="5" t="s">
        <v>2</v>
      </c>
      <c r="G26" s="5">
        <v>4</v>
      </c>
      <c r="H26" s="5">
        <v>7</v>
      </c>
      <c r="I26" s="5">
        <f t="shared" si="4"/>
        <v>11</v>
      </c>
      <c r="J26" s="1">
        <f t="shared" si="1"/>
        <v>1</v>
      </c>
      <c r="K26" s="1">
        <f t="shared" si="2"/>
        <v>4</v>
      </c>
      <c r="L26" s="1">
        <v>3</v>
      </c>
      <c r="M26" s="2">
        <f t="shared" si="3"/>
        <v>1</v>
      </c>
      <c r="N26" s="5" t="e">
        <f>N25+0.2*M25+0.4*M26+0.2*M27</f>
        <v>#REF!</v>
      </c>
    </row>
    <row r="27" spans="1:14" ht="12">
      <c r="A27" s="5">
        <v>5</v>
      </c>
      <c r="B27" s="2" t="s">
        <v>84</v>
      </c>
      <c r="C27" s="2" t="s">
        <v>82</v>
      </c>
      <c r="D27" s="15" t="s">
        <v>83</v>
      </c>
      <c r="E27" s="1">
        <v>88</v>
      </c>
      <c r="F27" s="1" t="s">
        <v>2</v>
      </c>
      <c r="G27" s="5">
        <v>5</v>
      </c>
      <c r="H27" s="5">
        <v>6</v>
      </c>
      <c r="I27" s="5">
        <f t="shared" si="4"/>
        <v>11</v>
      </c>
      <c r="J27" s="1">
        <f t="shared" si="1"/>
        <v>1</v>
      </c>
      <c r="K27" s="1">
        <f t="shared" si="2"/>
        <v>5</v>
      </c>
      <c r="L27" s="1" t="s">
        <v>3</v>
      </c>
      <c r="M27" s="2">
        <f t="shared" si="3"/>
        <v>0</v>
      </c>
      <c r="N27" s="5" t="e">
        <f>N26+0.2*M26+0.4*M27+0.2*M28</f>
        <v>#REF!</v>
      </c>
    </row>
    <row r="28" spans="1:14" ht="12">
      <c r="A28" s="5">
        <v>6</v>
      </c>
      <c r="B28" s="2" t="s">
        <v>93</v>
      </c>
      <c r="C28" s="2" t="s">
        <v>1</v>
      </c>
      <c r="D28" s="15" t="s">
        <v>86</v>
      </c>
      <c r="E28" s="1">
        <v>88</v>
      </c>
      <c r="F28" s="1" t="s">
        <v>2</v>
      </c>
      <c r="G28" s="5">
        <v>9</v>
      </c>
      <c r="H28" s="5">
        <v>5</v>
      </c>
      <c r="I28" s="5">
        <f t="shared" si="4"/>
        <v>14</v>
      </c>
      <c r="J28" s="1">
        <f t="shared" si="1"/>
        <v>1</v>
      </c>
      <c r="K28" s="1">
        <f t="shared" si="2"/>
        <v>6</v>
      </c>
      <c r="L28" s="1" t="s">
        <v>4</v>
      </c>
      <c r="M28" s="2">
        <f t="shared" si="3"/>
        <v>1</v>
      </c>
      <c r="N28" s="5" t="e">
        <f>N27+0.2*M27+0.4*M28+0.2*M29</f>
        <v>#REF!</v>
      </c>
    </row>
    <row r="29" spans="1:14" ht="12">
      <c r="A29" s="5">
        <v>7</v>
      </c>
      <c r="B29" s="6" t="s">
        <v>92</v>
      </c>
      <c r="C29" s="6" t="s">
        <v>1</v>
      </c>
      <c r="D29" s="16" t="s">
        <v>86</v>
      </c>
      <c r="E29" s="5">
        <v>88</v>
      </c>
      <c r="F29" s="5" t="s">
        <v>2</v>
      </c>
      <c r="G29" s="5">
        <v>6</v>
      </c>
      <c r="H29" s="5">
        <v>10</v>
      </c>
      <c r="I29" s="5">
        <f t="shared" si="4"/>
        <v>16</v>
      </c>
      <c r="J29" s="1">
        <f t="shared" si="1"/>
        <v>2</v>
      </c>
      <c r="K29" s="1">
        <f t="shared" si="2"/>
        <v>7.5</v>
      </c>
      <c r="L29" s="1" t="s">
        <v>43</v>
      </c>
      <c r="M29" s="2">
        <f t="shared" si="3"/>
        <v>0</v>
      </c>
      <c r="N29" s="5" t="e">
        <f>N28+0.2*M28+0.4*M29+0.2*M30</f>
        <v>#REF!</v>
      </c>
    </row>
    <row r="30" spans="1:14" ht="12">
      <c r="A30" s="5">
        <v>8</v>
      </c>
      <c r="B30" s="2" t="s">
        <v>113</v>
      </c>
      <c r="C30" s="2" t="s">
        <v>1</v>
      </c>
      <c r="D30" s="15" t="s">
        <v>104</v>
      </c>
      <c r="E30" s="1">
        <v>88</v>
      </c>
      <c r="F30" s="1" t="s">
        <v>2</v>
      </c>
      <c r="G30" s="5">
        <v>14</v>
      </c>
      <c r="H30" s="5">
        <v>4</v>
      </c>
      <c r="I30" s="5">
        <f t="shared" si="4"/>
        <v>18</v>
      </c>
      <c r="J30" s="1">
        <f t="shared" si="1"/>
        <v>0</v>
      </c>
      <c r="K30" s="1" t="e">
        <f t="shared" si="2"/>
        <v>#DIV/0!</v>
      </c>
      <c r="L30" s="1" t="s">
        <v>5</v>
      </c>
      <c r="M30" s="2">
        <f t="shared" si="3"/>
        <v>0</v>
      </c>
      <c r="N30" s="2"/>
    </row>
    <row r="31" spans="1:14" ht="12">
      <c r="A31" s="5">
        <v>9</v>
      </c>
      <c r="B31" s="2" t="s">
        <v>120</v>
      </c>
      <c r="C31" s="2" t="s">
        <v>19</v>
      </c>
      <c r="D31" s="15" t="s">
        <v>119</v>
      </c>
      <c r="E31" s="1">
        <v>88</v>
      </c>
      <c r="F31" s="1" t="s">
        <v>2</v>
      </c>
      <c r="G31" s="5">
        <v>10</v>
      </c>
      <c r="H31" s="5">
        <v>8</v>
      </c>
      <c r="I31" s="5">
        <f t="shared" si="4"/>
        <v>18</v>
      </c>
      <c r="J31" s="1">
        <f t="shared" si="1"/>
        <v>1</v>
      </c>
      <c r="K31" s="1">
        <f t="shared" si="2"/>
        <v>9</v>
      </c>
      <c r="L31" s="2"/>
      <c r="M31" s="2"/>
      <c r="N31" s="2"/>
    </row>
    <row r="32" spans="1:14" ht="12">
      <c r="A32" s="5">
        <v>10</v>
      </c>
      <c r="B32" s="2" t="s">
        <v>107</v>
      </c>
      <c r="C32" s="2" t="s">
        <v>1</v>
      </c>
      <c r="D32" s="15" t="s">
        <v>104</v>
      </c>
      <c r="E32" s="1">
        <v>88</v>
      </c>
      <c r="F32" s="1" t="s">
        <v>2</v>
      </c>
      <c r="G32" s="5">
        <v>8</v>
      </c>
      <c r="H32" s="5">
        <v>12</v>
      </c>
      <c r="I32" s="5">
        <f t="shared" si="4"/>
        <v>20</v>
      </c>
      <c r="J32" s="1">
        <f t="shared" si="1"/>
        <v>1</v>
      </c>
      <c r="K32" s="1">
        <f t="shared" si="2"/>
        <v>10</v>
      </c>
      <c r="L32" s="2"/>
      <c r="M32" s="2"/>
      <c r="N32" s="2"/>
    </row>
    <row r="33" spans="1:14" ht="12">
      <c r="A33" s="5">
        <v>11</v>
      </c>
      <c r="B33" s="6" t="s">
        <v>12</v>
      </c>
      <c r="C33" s="6" t="s">
        <v>11</v>
      </c>
      <c r="D33" s="16" t="s">
        <v>178</v>
      </c>
      <c r="E33" s="5">
        <v>89</v>
      </c>
      <c r="F33" s="5">
        <v>1</v>
      </c>
      <c r="G33" s="5">
        <v>17.5</v>
      </c>
      <c r="H33" s="5">
        <v>13</v>
      </c>
      <c r="I33" s="5">
        <f t="shared" si="4"/>
        <v>30.5</v>
      </c>
      <c r="J33" s="1">
        <f t="shared" si="1"/>
        <v>1</v>
      </c>
      <c r="K33" s="1">
        <f t="shared" si="2"/>
        <v>11</v>
      </c>
      <c r="L33" s="2"/>
      <c r="M33" s="2"/>
      <c r="N33" s="2"/>
    </row>
    <row r="34" spans="1:14" ht="12">
      <c r="A34" s="5">
        <v>12</v>
      </c>
      <c r="B34" s="2" t="s">
        <v>94</v>
      </c>
      <c r="C34" s="2" t="s">
        <v>1</v>
      </c>
      <c r="D34" s="15" t="s">
        <v>86</v>
      </c>
      <c r="E34" s="1">
        <v>88</v>
      </c>
      <c r="F34" s="1">
        <v>1</v>
      </c>
      <c r="G34" s="5">
        <v>23</v>
      </c>
      <c r="H34" s="5">
        <v>9</v>
      </c>
      <c r="I34" s="5">
        <f t="shared" si="4"/>
        <v>32</v>
      </c>
      <c r="J34" s="1">
        <f t="shared" si="1"/>
        <v>1</v>
      </c>
      <c r="K34" s="1">
        <f t="shared" si="2"/>
        <v>12</v>
      </c>
      <c r="L34" s="2"/>
      <c r="M34" s="2"/>
      <c r="N34" s="2"/>
    </row>
    <row r="35" spans="1:14" ht="12">
      <c r="A35" s="5">
        <v>13</v>
      </c>
      <c r="B35" s="2" t="s">
        <v>95</v>
      </c>
      <c r="C35" s="2" t="s">
        <v>1</v>
      </c>
      <c r="D35" s="15" t="s">
        <v>86</v>
      </c>
      <c r="E35" s="1">
        <v>88</v>
      </c>
      <c r="F35" s="1">
        <v>1</v>
      </c>
      <c r="G35" s="5">
        <v>17.5</v>
      </c>
      <c r="H35" s="5">
        <v>15</v>
      </c>
      <c r="I35" s="5">
        <f t="shared" si="4"/>
        <v>32.5</v>
      </c>
      <c r="J35" s="1">
        <f t="shared" si="1"/>
        <v>0</v>
      </c>
      <c r="K35" s="1" t="e">
        <f t="shared" si="2"/>
        <v>#DIV/0!</v>
      </c>
      <c r="L35" s="2"/>
      <c r="M35" s="2"/>
      <c r="N35" s="2"/>
    </row>
    <row r="36" spans="1:14" ht="12.75" thickBot="1">
      <c r="A36" s="5">
        <v>14</v>
      </c>
      <c r="B36" s="6" t="s">
        <v>47</v>
      </c>
      <c r="C36" s="6" t="s">
        <v>29</v>
      </c>
      <c r="D36" s="16" t="s">
        <v>30</v>
      </c>
      <c r="E36" s="5">
        <v>89</v>
      </c>
      <c r="F36" s="5" t="s">
        <v>2</v>
      </c>
      <c r="G36" s="5">
        <v>19</v>
      </c>
      <c r="H36" s="5">
        <v>14</v>
      </c>
      <c r="I36" s="5">
        <f t="shared" si="4"/>
        <v>33</v>
      </c>
      <c r="J36" s="11">
        <f t="shared" si="1"/>
        <v>0</v>
      </c>
      <c r="K36" s="11" t="e">
        <f t="shared" si="2"/>
        <v>#DIV/0!</v>
      </c>
      <c r="L36" s="12"/>
      <c r="M36" s="12"/>
      <c r="N36" s="12"/>
    </row>
    <row r="37" spans="1:14" ht="12">
      <c r="A37" s="5">
        <v>15</v>
      </c>
      <c r="B37" s="2" t="s">
        <v>55</v>
      </c>
      <c r="C37" s="2" t="s">
        <v>23</v>
      </c>
      <c r="D37" s="15" t="s">
        <v>37</v>
      </c>
      <c r="E37" s="1">
        <v>88</v>
      </c>
      <c r="F37" s="1">
        <v>1</v>
      </c>
      <c r="G37" s="5">
        <v>23</v>
      </c>
      <c r="H37" s="5">
        <v>11</v>
      </c>
      <c r="I37" s="5">
        <f t="shared" si="4"/>
        <v>34</v>
      </c>
      <c r="J37" s="9">
        <f t="shared" si="1"/>
        <v>0</v>
      </c>
      <c r="K37" s="9" t="e">
        <f t="shared" si="2"/>
        <v>#DIV/0!</v>
      </c>
      <c r="L37" s="10"/>
      <c r="M37" s="10"/>
      <c r="N37" s="10"/>
    </row>
    <row r="38" spans="1:14" ht="12">
      <c r="A38" s="5">
        <v>16</v>
      </c>
      <c r="B38" s="6" t="s">
        <v>7</v>
      </c>
      <c r="C38" s="6" t="s">
        <v>6</v>
      </c>
      <c r="D38" s="16"/>
      <c r="E38" s="5">
        <v>89</v>
      </c>
      <c r="F38" s="5" t="s">
        <v>2</v>
      </c>
      <c r="G38" s="5">
        <v>16</v>
      </c>
      <c r="H38" s="5">
        <v>18</v>
      </c>
      <c r="I38" s="5">
        <f t="shared" si="4"/>
        <v>34</v>
      </c>
      <c r="J38" s="1">
        <f t="shared" si="1"/>
        <v>0</v>
      </c>
      <c r="K38" s="1" t="e">
        <f t="shared" si="2"/>
        <v>#DIV/0!</v>
      </c>
      <c r="L38" s="2"/>
      <c r="M38" s="2"/>
      <c r="N38" s="2"/>
    </row>
    <row r="39" spans="1:14" ht="12">
      <c r="A39" s="5">
        <v>17</v>
      </c>
      <c r="B39" s="2" t="s">
        <v>121</v>
      </c>
      <c r="C39" s="2" t="s">
        <v>19</v>
      </c>
      <c r="D39" s="15" t="s">
        <v>119</v>
      </c>
      <c r="E39" s="1">
        <v>88</v>
      </c>
      <c r="F39" s="1">
        <v>1</v>
      </c>
      <c r="G39" s="5">
        <v>23</v>
      </c>
      <c r="H39" s="5">
        <v>17</v>
      </c>
      <c r="I39" s="5">
        <f t="shared" si="4"/>
        <v>40</v>
      </c>
      <c r="J39" s="1">
        <f t="shared" si="1"/>
        <v>0</v>
      </c>
      <c r="K39" s="1" t="e">
        <f t="shared" si="2"/>
        <v>#DIV/0!</v>
      </c>
      <c r="L39" s="2"/>
      <c r="M39" s="2"/>
      <c r="N39" s="2"/>
    </row>
    <row r="40" spans="1:14" ht="12">
      <c r="A40" s="5">
        <v>18</v>
      </c>
      <c r="B40" s="6" t="s">
        <v>125</v>
      </c>
      <c r="C40" s="6" t="s">
        <v>23</v>
      </c>
      <c r="D40" s="16" t="s">
        <v>126</v>
      </c>
      <c r="E40" s="5">
        <v>89</v>
      </c>
      <c r="F40" s="5" t="s">
        <v>2</v>
      </c>
      <c r="G40" s="5">
        <v>27.5</v>
      </c>
      <c r="H40" s="5">
        <v>16</v>
      </c>
      <c r="I40" s="5">
        <f t="shared" si="4"/>
        <v>43.5</v>
      </c>
      <c r="J40" s="1">
        <f t="shared" si="1"/>
        <v>0</v>
      </c>
      <c r="K40" s="1" t="e">
        <f t="shared" si="2"/>
        <v>#DIV/0!</v>
      </c>
      <c r="L40" s="2"/>
      <c r="M40" s="2"/>
      <c r="N40" s="2"/>
    </row>
    <row r="41" spans="1:14" ht="21.75" customHeight="1">
      <c r="A41" s="43" t="s">
        <v>186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ht="6.7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</row>
    <row r="43" spans="1:14" ht="12">
      <c r="A43" s="20" t="s">
        <v>164</v>
      </c>
      <c r="B43" s="20" t="s">
        <v>165</v>
      </c>
      <c r="C43" s="20" t="s">
        <v>155</v>
      </c>
      <c r="D43" s="24" t="s">
        <v>156</v>
      </c>
      <c r="E43" s="20" t="s">
        <v>157</v>
      </c>
      <c r="F43" s="20" t="s">
        <v>158</v>
      </c>
      <c r="G43" s="20" t="s">
        <v>180</v>
      </c>
      <c r="H43" s="20" t="s">
        <v>181</v>
      </c>
      <c r="I43" s="20" t="s">
        <v>182</v>
      </c>
      <c r="J43" s="21"/>
      <c r="K43" s="21"/>
      <c r="L43" s="21"/>
      <c r="M43" s="21"/>
      <c r="N43" s="21"/>
    </row>
    <row r="44" spans="1:13" ht="12">
      <c r="A44" s="1">
        <v>1</v>
      </c>
      <c r="B44" s="6" t="s">
        <v>24</v>
      </c>
      <c r="C44" s="6" t="s">
        <v>23</v>
      </c>
      <c r="D44" s="16" t="s">
        <v>37</v>
      </c>
      <c r="E44" s="5">
        <v>87</v>
      </c>
      <c r="F44" s="5" t="s">
        <v>2</v>
      </c>
      <c r="G44" s="1">
        <v>4</v>
      </c>
      <c r="H44" s="30">
        <v>3</v>
      </c>
      <c r="I44" s="1">
        <f aca="true" t="shared" si="5" ref="I44:I63">SUM(G44:H44)</f>
        <v>7</v>
      </c>
      <c r="J44" s="17">
        <f>COUNTIF($A$7:$A$26,$A44)</f>
        <v>2</v>
      </c>
      <c r="K44" s="17">
        <f>($A44*J44+(J44-1)*J44/2)/J44</f>
        <v>1.5</v>
      </c>
      <c r="L44" s="17" t="s">
        <v>38</v>
      </c>
      <c r="M44" s="13">
        <f>COUNTIF($F$7:$F$26,L44)</f>
        <v>0</v>
      </c>
    </row>
    <row r="45" spans="1:14" ht="12">
      <c r="A45" s="1">
        <v>2</v>
      </c>
      <c r="B45" s="6" t="s">
        <v>59</v>
      </c>
      <c r="C45" s="6" t="s">
        <v>60</v>
      </c>
      <c r="D45" s="16" t="s">
        <v>177</v>
      </c>
      <c r="E45" s="5">
        <v>87</v>
      </c>
      <c r="F45" s="5" t="s">
        <v>2</v>
      </c>
      <c r="G45" s="1">
        <v>7</v>
      </c>
      <c r="H45" s="30">
        <v>1</v>
      </c>
      <c r="I45" s="1">
        <f t="shared" si="5"/>
        <v>8</v>
      </c>
      <c r="J45" s="17">
        <f>COUNTIF($A$7:$A$26,$A45)</f>
        <v>3</v>
      </c>
      <c r="K45" s="17">
        <f>($A45*J45+(J45-1)*J45/2)/J45</f>
        <v>3</v>
      </c>
      <c r="L45" s="17" t="s">
        <v>2</v>
      </c>
      <c r="M45" s="13">
        <f>COUNTIF($F$7:$F$26,L45)</f>
        <v>9</v>
      </c>
      <c r="N45" s="18">
        <f>0.8*M44+0.4*M45+0.2*M46</f>
        <v>4.6</v>
      </c>
    </row>
    <row r="46" spans="1:14" ht="12">
      <c r="A46" s="1">
        <v>3</v>
      </c>
      <c r="B46" s="6" t="s">
        <v>141</v>
      </c>
      <c r="C46" s="6" t="s">
        <v>140</v>
      </c>
      <c r="D46" s="16" t="s">
        <v>123</v>
      </c>
      <c r="E46" s="5">
        <v>86</v>
      </c>
      <c r="F46" s="5" t="s">
        <v>38</v>
      </c>
      <c r="G46" s="1">
        <v>6</v>
      </c>
      <c r="H46" s="30">
        <v>4</v>
      </c>
      <c r="I46" s="1">
        <f t="shared" si="5"/>
        <v>10</v>
      </c>
      <c r="J46" s="17">
        <f>COUNTIF($A$7:$A$26,$A46)</f>
        <v>1</v>
      </c>
      <c r="K46" s="17">
        <f>($A46*J46+(J46-1)*J46/2)/J46</f>
        <v>3</v>
      </c>
      <c r="L46" s="17">
        <v>1</v>
      </c>
      <c r="M46" s="13">
        <f>COUNTIF($F$7:$F$26,L46)</f>
        <v>5</v>
      </c>
      <c r="N46" s="19">
        <f>N45+0.4*M45+0.4*M46+0.2*M49</f>
        <v>10.2</v>
      </c>
    </row>
    <row r="47" spans="1:14" ht="12">
      <c r="A47" s="1">
        <v>4</v>
      </c>
      <c r="B47" s="6" t="s">
        <v>139</v>
      </c>
      <c r="C47" s="6" t="s">
        <v>140</v>
      </c>
      <c r="D47" s="16" t="s">
        <v>123</v>
      </c>
      <c r="E47" s="5">
        <v>87</v>
      </c>
      <c r="F47" s="5" t="s">
        <v>38</v>
      </c>
      <c r="G47" s="1">
        <v>2</v>
      </c>
      <c r="H47" s="30">
        <v>9</v>
      </c>
      <c r="I47" s="1">
        <f t="shared" si="5"/>
        <v>11</v>
      </c>
      <c r="J47" s="17"/>
      <c r="K47" s="17"/>
      <c r="L47" s="17"/>
      <c r="N47" s="19"/>
    </row>
    <row r="48" spans="1:14" ht="12">
      <c r="A48" s="1">
        <v>5</v>
      </c>
      <c r="B48" s="3" t="s">
        <v>161</v>
      </c>
      <c r="C48" s="3" t="s">
        <v>34</v>
      </c>
      <c r="D48" s="41" t="s">
        <v>40</v>
      </c>
      <c r="E48" s="4">
        <v>86</v>
      </c>
      <c r="F48" s="4" t="s">
        <v>2</v>
      </c>
      <c r="G48" s="4">
        <v>5</v>
      </c>
      <c r="H48" s="35">
        <v>7</v>
      </c>
      <c r="I48" s="1">
        <f t="shared" si="5"/>
        <v>12</v>
      </c>
      <c r="J48" s="17"/>
      <c r="K48" s="17"/>
      <c r="L48" s="17"/>
      <c r="N48" s="19"/>
    </row>
    <row r="49" spans="1:14" ht="12">
      <c r="A49" s="1">
        <v>6</v>
      </c>
      <c r="B49" s="6" t="s">
        <v>10</v>
      </c>
      <c r="C49" s="6" t="s">
        <v>11</v>
      </c>
      <c r="D49" s="16" t="s">
        <v>178</v>
      </c>
      <c r="E49" s="5">
        <v>87</v>
      </c>
      <c r="F49" s="5" t="s">
        <v>38</v>
      </c>
      <c r="G49" s="1">
        <v>11</v>
      </c>
      <c r="H49" s="30">
        <v>2</v>
      </c>
      <c r="I49" s="1">
        <f t="shared" si="5"/>
        <v>13</v>
      </c>
      <c r="J49" s="1">
        <f>COUNTIF($A$7:$A$26,$A49)</f>
        <v>1</v>
      </c>
      <c r="K49" s="1">
        <f>($A49*J49+(J49-1)*J49/2)/J49</f>
        <v>6</v>
      </c>
      <c r="L49" s="1">
        <v>2</v>
      </c>
      <c r="M49" s="2">
        <f aca="true" t="shared" si="6" ref="M49:M54">COUNTIF($F$7:$F$26,L49)</f>
        <v>0</v>
      </c>
      <c r="N49" s="5">
        <f>N46+0.2*M46+0.4*M49+0.2*M50</f>
        <v>11.399999999999999</v>
      </c>
    </row>
    <row r="50" spans="1:14" ht="12">
      <c r="A50" s="1">
        <v>7</v>
      </c>
      <c r="B50" s="6" t="s">
        <v>90</v>
      </c>
      <c r="C50" s="6" t="s">
        <v>1</v>
      </c>
      <c r="D50" s="16" t="s">
        <v>86</v>
      </c>
      <c r="E50" s="5">
        <v>87</v>
      </c>
      <c r="F50" s="5" t="s">
        <v>2</v>
      </c>
      <c r="G50" s="1">
        <v>8</v>
      </c>
      <c r="H50" s="30">
        <v>5</v>
      </c>
      <c r="I50" s="1">
        <f t="shared" si="5"/>
        <v>13</v>
      </c>
      <c r="J50" s="1">
        <f>COUNTIF($A$7:$A$26,$A47)</f>
        <v>2</v>
      </c>
      <c r="K50" s="1">
        <f>($A47*J50+(J50-1)*J50/2)/J50</f>
        <v>4.5</v>
      </c>
      <c r="L50" s="1">
        <v>3</v>
      </c>
      <c r="M50" s="2">
        <f t="shared" si="6"/>
        <v>1</v>
      </c>
      <c r="N50" s="5">
        <f>N49+0.2*M49+0.4*M50+0.2*M51</f>
        <v>11.799999999999999</v>
      </c>
    </row>
    <row r="51" spans="1:14" ht="12">
      <c r="A51" s="1">
        <v>8</v>
      </c>
      <c r="B51" s="22" t="s">
        <v>65</v>
      </c>
      <c r="C51" s="22" t="s">
        <v>63</v>
      </c>
      <c r="D51" s="42" t="s">
        <v>170</v>
      </c>
      <c r="E51" s="14">
        <v>87</v>
      </c>
      <c r="F51" s="14" t="s">
        <v>2</v>
      </c>
      <c r="G51" s="9">
        <v>3</v>
      </c>
      <c r="H51" s="36">
        <v>11</v>
      </c>
      <c r="I51" s="1">
        <f t="shared" si="5"/>
        <v>14</v>
      </c>
      <c r="J51" s="17">
        <f>COUNTIF($A$7:$A$26,$A48)</f>
        <v>1</v>
      </c>
      <c r="K51" s="17">
        <f>($A48*J51+(J51-1)*J51/2)/J51</f>
        <v>5</v>
      </c>
      <c r="L51" s="17" t="s">
        <v>3</v>
      </c>
      <c r="M51" s="13">
        <f t="shared" si="6"/>
        <v>0</v>
      </c>
      <c r="N51" s="19">
        <f>N50+0.2*M50+0.4*M51+0.2*M52</f>
        <v>12.199999999999998</v>
      </c>
    </row>
    <row r="52" spans="1:14" ht="12">
      <c r="A52" s="1">
        <v>9</v>
      </c>
      <c r="B52" s="6" t="s">
        <v>137</v>
      </c>
      <c r="C52" s="6" t="s">
        <v>100</v>
      </c>
      <c r="D52" s="16" t="s">
        <v>136</v>
      </c>
      <c r="E52" s="5">
        <v>86</v>
      </c>
      <c r="F52" s="5" t="s">
        <v>2</v>
      </c>
      <c r="G52" s="1">
        <v>1</v>
      </c>
      <c r="H52" s="30">
        <v>14</v>
      </c>
      <c r="I52" s="1">
        <f>SUM(G52:H52)</f>
        <v>15</v>
      </c>
      <c r="J52" s="17">
        <f>COUNTIF($A$7:$A$26,$A50)</f>
        <v>2</v>
      </c>
      <c r="K52" s="17">
        <f>($A50*J52+(J52-1)*J52/2)/J52</f>
        <v>7.5</v>
      </c>
      <c r="L52" s="17" t="s">
        <v>4</v>
      </c>
      <c r="M52" s="13">
        <f t="shared" si="6"/>
        <v>1</v>
      </c>
      <c r="N52" s="19">
        <f>N51+0.2*M51+0.4*M52+0.2*M53</f>
        <v>12.599999999999998</v>
      </c>
    </row>
    <row r="53" spans="1:14" ht="12">
      <c r="A53" s="1">
        <v>10</v>
      </c>
      <c r="B53" s="6" t="s">
        <v>85</v>
      </c>
      <c r="C53" s="6" t="s">
        <v>1</v>
      </c>
      <c r="D53" s="16" t="s">
        <v>86</v>
      </c>
      <c r="E53" s="5">
        <v>86</v>
      </c>
      <c r="F53" s="5" t="s">
        <v>38</v>
      </c>
      <c r="G53" s="1">
        <v>10</v>
      </c>
      <c r="H53" s="30">
        <v>6</v>
      </c>
      <c r="I53" s="1">
        <f t="shared" si="5"/>
        <v>16</v>
      </c>
      <c r="J53" s="17">
        <f>COUNTIF($A$7:$A$26,$A51)</f>
        <v>0</v>
      </c>
      <c r="K53" s="17" t="e">
        <f>($A51*J53+(J53-1)*J53/2)/J53</f>
        <v>#DIV/0!</v>
      </c>
      <c r="L53" s="17" t="s">
        <v>43</v>
      </c>
      <c r="M53" s="13">
        <f t="shared" si="6"/>
        <v>0</v>
      </c>
      <c r="N53" s="19">
        <f>N52+0.2*M52+0.4*M53+0.2*M54</f>
        <v>12.799999999999997</v>
      </c>
    </row>
    <row r="54" spans="1:13" ht="12">
      <c r="A54" s="1">
        <v>11</v>
      </c>
      <c r="B54" s="6" t="s">
        <v>173</v>
      </c>
      <c r="C54" s="6" t="s">
        <v>72</v>
      </c>
      <c r="D54" s="16" t="s">
        <v>168</v>
      </c>
      <c r="E54" s="5">
        <v>86</v>
      </c>
      <c r="F54" s="5" t="s">
        <v>2</v>
      </c>
      <c r="G54" s="1">
        <v>9</v>
      </c>
      <c r="H54" s="30">
        <v>13</v>
      </c>
      <c r="I54" s="1">
        <f t="shared" si="5"/>
        <v>22</v>
      </c>
      <c r="J54" s="17">
        <f>COUNTIF($A$7:$A$26,$A52)</f>
        <v>1</v>
      </c>
      <c r="K54" s="17">
        <f>($A52*J54+(J54-1)*J54/2)/J54</f>
        <v>9</v>
      </c>
      <c r="L54" s="17" t="s">
        <v>5</v>
      </c>
      <c r="M54" s="13">
        <f t="shared" si="6"/>
        <v>0</v>
      </c>
    </row>
    <row r="55" spans="1:11" ht="12">
      <c r="A55" s="1">
        <v>12</v>
      </c>
      <c r="B55" s="6" t="s">
        <v>89</v>
      </c>
      <c r="C55" s="6" t="s">
        <v>1</v>
      </c>
      <c r="D55" s="16" t="s">
        <v>86</v>
      </c>
      <c r="E55" s="5">
        <v>87</v>
      </c>
      <c r="F55" s="5" t="s">
        <v>2</v>
      </c>
      <c r="G55" s="1">
        <v>13</v>
      </c>
      <c r="H55" s="30">
        <v>10</v>
      </c>
      <c r="I55" s="1">
        <f t="shared" si="5"/>
        <v>23</v>
      </c>
      <c r="J55" s="17">
        <f>COUNTIF($A$7:$A$26,$A54)</f>
        <v>1</v>
      </c>
      <c r="K55" s="17">
        <f>($A54*J55+(J55-1)*J55/2)/J55</f>
        <v>11</v>
      </c>
    </row>
    <row r="56" spans="1:11" ht="12">
      <c r="A56" s="1">
        <v>13</v>
      </c>
      <c r="B56" s="6" t="s">
        <v>149</v>
      </c>
      <c r="C56" s="6" t="s">
        <v>72</v>
      </c>
      <c r="D56" s="16" t="s">
        <v>168</v>
      </c>
      <c r="E56" s="5">
        <v>86</v>
      </c>
      <c r="F56" s="5" t="s">
        <v>2</v>
      </c>
      <c r="G56" s="1">
        <v>14.5</v>
      </c>
      <c r="H56" s="30">
        <v>12</v>
      </c>
      <c r="I56" s="1">
        <f t="shared" si="5"/>
        <v>26.5</v>
      </c>
      <c r="J56" s="17">
        <f>COUNTIF($A$7:$A$26,#REF!)</f>
        <v>0</v>
      </c>
      <c r="K56" s="17" t="e">
        <f>(#REF!*J56+(J56-1)*J56/2)/J56</f>
        <v>#REF!</v>
      </c>
    </row>
    <row r="57" spans="1:11" ht="12">
      <c r="A57" s="1">
        <v>14</v>
      </c>
      <c r="B57" s="6" t="s">
        <v>87</v>
      </c>
      <c r="C57" s="6" t="s">
        <v>1</v>
      </c>
      <c r="D57" s="16" t="s">
        <v>86</v>
      </c>
      <c r="E57" s="5">
        <v>86</v>
      </c>
      <c r="F57" s="5" t="s">
        <v>2</v>
      </c>
      <c r="G57" s="1">
        <v>22.5</v>
      </c>
      <c r="H57" s="30">
        <v>8</v>
      </c>
      <c r="I57" s="1">
        <f t="shared" si="5"/>
        <v>30.5</v>
      </c>
      <c r="J57" s="17">
        <f>COUNTIF($A$7:$A$26,$A56)</f>
        <v>0</v>
      </c>
      <c r="K57" s="17" t="e">
        <f>($A56*J57+(J57-1)*J57/2)/J57</f>
        <v>#DIV/0!</v>
      </c>
    </row>
    <row r="58" spans="1:11" ht="12">
      <c r="A58" s="1">
        <v>15</v>
      </c>
      <c r="B58" s="6" t="s">
        <v>66</v>
      </c>
      <c r="C58" s="6" t="s">
        <v>63</v>
      </c>
      <c r="D58" s="16" t="s">
        <v>170</v>
      </c>
      <c r="E58" s="5">
        <v>87</v>
      </c>
      <c r="F58" s="5" t="s">
        <v>2</v>
      </c>
      <c r="G58" s="1">
        <v>16</v>
      </c>
      <c r="H58" s="30">
        <v>15</v>
      </c>
      <c r="I58" s="1">
        <f t="shared" si="5"/>
        <v>31</v>
      </c>
      <c r="J58" s="17">
        <f>COUNTIF($A$7:$A$26,$A57)</f>
        <v>0</v>
      </c>
      <c r="K58" s="17" t="e">
        <f>($A57*J58+(J58-1)*J58/2)/J58</f>
        <v>#DIV/0!</v>
      </c>
    </row>
    <row r="59" spans="1:14" ht="12">
      <c r="A59" s="1">
        <v>16</v>
      </c>
      <c r="B59" s="2" t="s">
        <v>50</v>
      </c>
      <c r="C59" s="2" t="s">
        <v>23</v>
      </c>
      <c r="D59" s="15" t="s">
        <v>37</v>
      </c>
      <c r="E59" s="1">
        <v>86</v>
      </c>
      <c r="F59" s="1" t="s">
        <v>2</v>
      </c>
      <c r="G59" s="1">
        <v>17</v>
      </c>
      <c r="H59" s="30">
        <v>20</v>
      </c>
      <c r="I59" s="1">
        <f t="shared" si="5"/>
        <v>37</v>
      </c>
      <c r="J59" s="1">
        <f>COUNTIF($A$7:$A$26,$A59)</f>
        <v>0</v>
      </c>
      <c r="K59" s="1" t="e">
        <f>($A59*J59+(J59-1)*J59/2)/J59</f>
        <v>#DIV/0!</v>
      </c>
      <c r="L59" s="2"/>
      <c r="M59" s="2"/>
      <c r="N59" s="2"/>
    </row>
    <row r="60" spans="1:11" ht="12">
      <c r="A60" s="1">
        <v>17</v>
      </c>
      <c r="B60" s="10" t="s">
        <v>117</v>
      </c>
      <c r="C60" s="10" t="s">
        <v>1</v>
      </c>
      <c r="D60" s="40" t="s">
        <v>104</v>
      </c>
      <c r="E60" s="9">
        <v>86</v>
      </c>
      <c r="F60" s="9">
        <v>1</v>
      </c>
      <c r="G60" s="1">
        <v>22.5</v>
      </c>
      <c r="H60" s="36">
        <v>16</v>
      </c>
      <c r="I60" s="1">
        <f t="shared" si="5"/>
        <v>38.5</v>
      </c>
      <c r="J60" s="17">
        <f>COUNTIF($A$7:$A$26,$A60)</f>
        <v>0</v>
      </c>
      <c r="K60" s="17" t="e">
        <f>($A60*J60+(J60-1)*J60/2)/J60</f>
        <v>#DIV/0!</v>
      </c>
    </row>
    <row r="61" spans="1:11" ht="12">
      <c r="A61" s="1">
        <v>18</v>
      </c>
      <c r="B61" s="6" t="s">
        <v>127</v>
      </c>
      <c r="C61" s="6" t="s">
        <v>23</v>
      </c>
      <c r="D61" s="16" t="s">
        <v>126</v>
      </c>
      <c r="E61" s="5">
        <v>86</v>
      </c>
      <c r="F61" s="5" t="s">
        <v>2</v>
      </c>
      <c r="G61" s="1">
        <v>22.5</v>
      </c>
      <c r="H61" s="30">
        <v>17</v>
      </c>
      <c r="I61" s="1">
        <f t="shared" si="5"/>
        <v>39.5</v>
      </c>
      <c r="J61" s="17">
        <f>COUNTIF($A$7:$A$26,$A61)</f>
        <v>0</v>
      </c>
      <c r="K61" s="17" t="e">
        <f>($A61*J61+(J61-1)*J61/2)/J61</f>
        <v>#DIV/0!</v>
      </c>
    </row>
    <row r="62" spans="1:11" ht="12">
      <c r="A62" s="1">
        <v>19</v>
      </c>
      <c r="B62" s="2" t="s">
        <v>41</v>
      </c>
      <c r="C62" s="2" t="s">
        <v>9</v>
      </c>
      <c r="D62" s="16" t="s">
        <v>167</v>
      </c>
      <c r="E62" s="1">
        <v>86</v>
      </c>
      <c r="F62" s="1" t="s">
        <v>2</v>
      </c>
      <c r="G62" s="1">
        <v>22.5</v>
      </c>
      <c r="H62" s="30">
        <v>18</v>
      </c>
      <c r="I62" s="1">
        <f t="shared" si="5"/>
        <v>40.5</v>
      </c>
      <c r="J62" s="17">
        <f>COUNTIF($A$7:$A$26,$A62)</f>
        <v>0</v>
      </c>
      <c r="K62" s="17" t="e">
        <f>($A62*J62+(J62-1)*J62/2)/J62</f>
        <v>#DIV/0!</v>
      </c>
    </row>
    <row r="63" spans="1:11" ht="12">
      <c r="A63" s="1">
        <v>20</v>
      </c>
      <c r="B63" s="6" t="s">
        <v>122</v>
      </c>
      <c r="C63" s="6" t="s">
        <v>19</v>
      </c>
      <c r="D63" s="16" t="s">
        <v>119</v>
      </c>
      <c r="E63" s="5">
        <v>86</v>
      </c>
      <c r="F63" s="5" t="s">
        <v>2</v>
      </c>
      <c r="G63" s="1">
        <v>22.5</v>
      </c>
      <c r="H63" s="30">
        <v>19</v>
      </c>
      <c r="I63" s="1">
        <f t="shared" si="5"/>
        <v>41.5</v>
      </c>
      <c r="J63" s="17">
        <f>COUNTIF($A$7:$A$26,$A63)</f>
        <v>0</v>
      </c>
      <c r="K63" s="17" t="e">
        <f>($A63*J63+(J63-1)*J63/2)/J63</f>
        <v>#DIV/0!</v>
      </c>
    </row>
  </sheetData>
  <mergeCells count="10">
    <mergeCell ref="A6:C6"/>
    <mergeCell ref="A1:N1"/>
    <mergeCell ref="A3:N3"/>
    <mergeCell ref="G2:N2"/>
    <mergeCell ref="A5:K5"/>
    <mergeCell ref="A2:B2"/>
    <mergeCell ref="A41:N41"/>
    <mergeCell ref="A42:N42"/>
    <mergeCell ref="A20:N20"/>
    <mergeCell ref="A21:N21"/>
  </mergeCells>
  <printOptions horizontalCentered="1"/>
  <pageMargins left="0.36" right="0.35433070866141736" top="0.73" bottom="0.7874015748031497" header="0.46" footer="0.5"/>
  <pageSetup horizontalDpi="360" verticalDpi="360" orientation="portrait" paperSize="9" scale="90" r:id="rId1"/>
  <headerFooter alignWithMargins="0">
    <oddHeader>&amp;L
5-10 января 2003г.&amp;C"НЕВСКИЕ ВЕРТИКАЛИ - 2003"&amp;R
г.Санкт-Петербург</oddHeader>
    <oddFooter>&amp;LГл.судья:
Гл.секретарь:&amp;RКауров В.О.
Могучая Т.В.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view="pageBreakPreview" zoomScale="75" zoomScaleSheetLayoutView="75" workbookViewId="0" topLeftCell="A3">
      <selection activeCell="K30" sqref="K30"/>
    </sheetView>
  </sheetViews>
  <sheetFormatPr defaultColWidth="9.00390625" defaultRowHeight="12.75"/>
  <cols>
    <col min="1" max="1" width="7.25390625" style="25" customWidth="1"/>
    <col min="2" max="2" width="19.625" style="13" customWidth="1"/>
    <col min="3" max="3" width="12.00390625" style="13" bestFit="1" customWidth="1"/>
    <col min="4" max="4" width="16.875" style="13" customWidth="1"/>
    <col min="5" max="5" width="4.875" style="25" customWidth="1"/>
    <col min="6" max="6" width="7.75390625" style="25" customWidth="1"/>
    <col min="7" max="7" width="11.00390625" style="13" customWidth="1"/>
    <col min="8" max="8" width="8.625" style="13" customWidth="1"/>
    <col min="9" max="9" width="7.00390625" style="13" customWidth="1"/>
    <col min="10" max="16384" width="9.125" style="13" customWidth="1"/>
  </cols>
  <sheetData>
    <row r="1" spans="2:8" ht="3" customHeight="1">
      <c r="B1" s="43"/>
      <c r="C1" s="43"/>
      <c r="D1" s="43"/>
      <c r="E1" s="43"/>
      <c r="F1" s="43"/>
      <c r="G1" s="43"/>
      <c r="H1" s="43"/>
    </row>
    <row r="2" spans="1:9" ht="12.75" customHeight="1">
      <c r="A2" s="43" t="s">
        <v>163</v>
      </c>
      <c r="B2" s="43"/>
      <c r="C2" s="43"/>
      <c r="D2" s="43"/>
      <c r="E2" s="43"/>
      <c r="F2" s="43"/>
      <c r="G2" s="43"/>
      <c r="H2" s="43"/>
      <c r="I2" s="43"/>
    </row>
    <row r="3" spans="1:9" ht="12">
      <c r="A3" s="48" t="s">
        <v>179</v>
      </c>
      <c r="B3" s="48"/>
      <c r="C3" s="48"/>
      <c r="D3" s="48"/>
      <c r="E3" s="48"/>
      <c r="F3" s="48"/>
      <c r="G3" s="48"/>
      <c r="H3" s="48"/>
      <c r="I3" s="48"/>
    </row>
    <row r="4" spans="2:7" ht="1.5" customHeight="1">
      <c r="B4" s="26"/>
      <c r="C4" s="26"/>
      <c r="D4" s="26"/>
      <c r="E4" s="26"/>
      <c r="F4" s="26"/>
      <c r="G4" s="26"/>
    </row>
    <row r="5" ht="4.5" customHeight="1">
      <c r="A5" s="27"/>
    </row>
    <row r="6" spans="1:9" s="28" customFormat="1" ht="12.75" customHeight="1">
      <c r="A6" s="20" t="s">
        <v>164</v>
      </c>
      <c r="B6" s="20" t="s">
        <v>165</v>
      </c>
      <c r="C6" s="20" t="s">
        <v>155</v>
      </c>
      <c r="D6" s="20" t="s">
        <v>156</v>
      </c>
      <c r="E6" s="20" t="s">
        <v>157</v>
      </c>
      <c r="F6" s="20" t="s">
        <v>158</v>
      </c>
      <c r="G6" s="20" t="s">
        <v>180</v>
      </c>
      <c r="H6" s="20" t="s">
        <v>181</v>
      </c>
      <c r="I6" s="20" t="s">
        <v>182</v>
      </c>
    </row>
    <row r="7" spans="1:9" ht="12">
      <c r="A7" s="5">
        <v>1</v>
      </c>
      <c r="B7" s="6" t="s">
        <v>28</v>
      </c>
      <c r="C7" s="6" t="s">
        <v>29</v>
      </c>
      <c r="D7" s="16" t="s">
        <v>176</v>
      </c>
      <c r="E7" s="5">
        <v>90</v>
      </c>
      <c r="F7" s="5" t="s">
        <v>2</v>
      </c>
      <c r="G7" s="5">
        <v>1</v>
      </c>
      <c r="H7" s="5">
        <v>1</v>
      </c>
      <c r="I7" s="5">
        <f aca="true" t="shared" si="0" ref="I7:I25">SUM(G7:H7)</f>
        <v>2</v>
      </c>
    </row>
    <row r="8" spans="1:9" ht="12">
      <c r="A8" s="5">
        <v>2</v>
      </c>
      <c r="B8" s="6" t="s">
        <v>75</v>
      </c>
      <c r="C8" s="6" t="s">
        <v>72</v>
      </c>
      <c r="D8" s="16" t="s">
        <v>168</v>
      </c>
      <c r="E8" s="5">
        <v>90</v>
      </c>
      <c r="F8" s="5" t="s">
        <v>2</v>
      </c>
      <c r="G8" s="5">
        <v>3.5</v>
      </c>
      <c r="H8" s="5">
        <v>5</v>
      </c>
      <c r="I8" s="5">
        <f t="shared" si="0"/>
        <v>8.5</v>
      </c>
    </row>
    <row r="9" spans="1:9" ht="12">
      <c r="A9" s="5">
        <v>3</v>
      </c>
      <c r="B9" s="6" t="s">
        <v>143</v>
      </c>
      <c r="C9" s="6" t="s">
        <v>140</v>
      </c>
      <c r="D9" s="16" t="s">
        <v>123</v>
      </c>
      <c r="E9" s="5">
        <v>90</v>
      </c>
      <c r="F9" s="5" t="s">
        <v>2</v>
      </c>
      <c r="G9" s="5">
        <v>5</v>
      </c>
      <c r="H9" s="5">
        <v>4</v>
      </c>
      <c r="I9" s="5">
        <f t="shared" si="0"/>
        <v>9</v>
      </c>
    </row>
    <row r="10" spans="1:9" ht="12">
      <c r="A10" s="5">
        <v>4</v>
      </c>
      <c r="B10" s="6" t="s">
        <v>22</v>
      </c>
      <c r="C10" s="6" t="s">
        <v>19</v>
      </c>
      <c r="D10" s="16" t="s">
        <v>44</v>
      </c>
      <c r="E10" s="5">
        <v>92</v>
      </c>
      <c r="F10" s="5" t="s">
        <v>2</v>
      </c>
      <c r="G10" s="5">
        <v>3.5</v>
      </c>
      <c r="H10" s="5">
        <v>8</v>
      </c>
      <c r="I10" s="5">
        <f t="shared" si="0"/>
        <v>11.5</v>
      </c>
    </row>
    <row r="11" spans="1:9" ht="12">
      <c r="A11" s="5">
        <v>5</v>
      </c>
      <c r="B11" s="2" t="s">
        <v>97</v>
      </c>
      <c r="C11" s="2" t="s">
        <v>1</v>
      </c>
      <c r="D11" s="15" t="s">
        <v>86</v>
      </c>
      <c r="E11" s="1">
        <v>90</v>
      </c>
      <c r="F11" s="1">
        <v>1</v>
      </c>
      <c r="G11" s="1">
        <v>13</v>
      </c>
      <c r="H11" s="5">
        <v>2</v>
      </c>
      <c r="I11" s="5">
        <f t="shared" si="0"/>
        <v>15</v>
      </c>
    </row>
    <row r="12" spans="1:9" ht="12">
      <c r="A12" s="5">
        <v>6</v>
      </c>
      <c r="B12" s="2" t="s">
        <v>134</v>
      </c>
      <c r="C12" s="2" t="s">
        <v>131</v>
      </c>
      <c r="D12" s="15" t="s">
        <v>132</v>
      </c>
      <c r="E12" s="1">
        <v>90</v>
      </c>
      <c r="F12" s="1">
        <v>1</v>
      </c>
      <c r="G12" s="5">
        <v>6</v>
      </c>
      <c r="H12" s="5">
        <v>10</v>
      </c>
      <c r="I12" s="5">
        <f t="shared" si="0"/>
        <v>16</v>
      </c>
    </row>
    <row r="13" spans="1:9" ht="12">
      <c r="A13" s="5">
        <v>7</v>
      </c>
      <c r="B13" s="6" t="s">
        <v>116</v>
      </c>
      <c r="C13" s="6" t="s">
        <v>1</v>
      </c>
      <c r="D13" s="16" t="s">
        <v>104</v>
      </c>
      <c r="E13" s="5">
        <v>90</v>
      </c>
      <c r="F13" s="5" t="s">
        <v>2</v>
      </c>
      <c r="G13" s="1">
        <v>11.5</v>
      </c>
      <c r="H13" s="5">
        <v>9</v>
      </c>
      <c r="I13" s="5">
        <f t="shared" si="0"/>
        <v>20.5</v>
      </c>
    </row>
    <row r="14" spans="1:9" ht="12">
      <c r="A14" s="5">
        <v>8</v>
      </c>
      <c r="B14" s="6" t="s">
        <v>17</v>
      </c>
      <c r="C14" s="6" t="s">
        <v>13</v>
      </c>
      <c r="D14" s="16" t="s">
        <v>45</v>
      </c>
      <c r="E14" s="5">
        <v>90</v>
      </c>
      <c r="F14" s="5">
        <v>1</v>
      </c>
      <c r="G14" s="5">
        <v>7</v>
      </c>
      <c r="H14" s="5">
        <v>14</v>
      </c>
      <c r="I14" s="5">
        <f t="shared" si="0"/>
        <v>21</v>
      </c>
    </row>
    <row r="15" spans="1:9" ht="12">
      <c r="A15" s="5">
        <v>9</v>
      </c>
      <c r="B15" s="6" t="s">
        <v>144</v>
      </c>
      <c r="C15" s="6" t="s">
        <v>140</v>
      </c>
      <c r="D15" s="16" t="s">
        <v>123</v>
      </c>
      <c r="E15" s="5">
        <v>90</v>
      </c>
      <c r="F15" s="5">
        <v>1</v>
      </c>
      <c r="G15" s="1">
        <v>17</v>
      </c>
      <c r="H15" s="5">
        <v>6</v>
      </c>
      <c r="I15" s="5">
        <f t="shared" si="0"/>
        <v>23</v>
      </c>
    </row>
    <row r="16" spans="1:9" ht="12">
      <c r="A16" s="5">
        <v>10</v>
      </c>
      <c r="B16" s="2" t="s">
        <v>114</v>
      </c>
      <c r="C16" s="2" t="s">
        <v>1</v>
      </c>
      <c r="D16" s="15" t="s">
        <v>104</v>
      </c>
      <c r="E16" s="1">
        <v>91</v>
      </c>
      <c r="F16" s="1">
        <v>1</v>
      </c>
      <c r="G16" s="1">
        <v>10</v>
      </c>
      <c r="H16" s="5">
        <v>13</v>
      </c>
      <c r="I16" s="5">
        <f>SUM(G16:H16)</f>
        <v>23</v>
      </c>
    </row>
    <row r="17" spans="1:9" ht="12">
      <c r="A17" s="5">
        <v>11</v>
      </c>
      <c r="B17" s="2" t="s">
        <v>133</v>
      </c>
      <c r="C17" s="2" t="s">
        <v>131</v>
      </c>
      <c r="D17" s="15" t="s">
        <v>132</v>
      </c>
      <c r="E17" s="1">
        <v>91</v>
      </c>
      <c r="F17" s="1">
        <v>1</v>
      </c>
      <c r="G17" s="1">
        <v>19</v>
      </c>
      <c r="H17" s="5">
        <v>7</v>
      </c>
      <c r="I17" s="5">
        <f t="shared" si="0"/>
        <v>26</v>
      </c>
    </row>
    <row r="18" spans="1:9" ht="12">
      <c r="A18" s="5">
        <v>12</v>
      </c>
      <c r="B18" s="6" t="s">
        <v>118</v>
      </c>
      <c r="C18" s="6" t="s">
        <v>1</v>
      </c>
      <c r="D18" s="16" t="s">
        <v>104</v>
      </c>
      <c r="E18" s="5">
        <v>91</v>
      </c>
      <c r="F18" s="5">
        <v>1</v>
      </c>
      <c r="G18" s="1">
        <v>14</v>
      </c>
      <c r="H18" s="5">
        <v>12</v>
      </c>
      <c r="I18" s="5">
        <f t="shared" si="0"/>
        <v>26</v>
      </c>
    </row>
    <row r="19" spans="1:9" ht="12">
      <c r="A19" s="5">
        <v>13</v>
      </c>
      <c r="B19" s="2" t="s">
        <v>103</v>
      </c>
      <c r="C19" s="2" t="s">
        <v>100</v>
      </c>
      <c r="D19" s="15" t="s">
        <v>101</v>
      </c>
      <c r="E19" s="1">
        <v>90</v>
      </c>
      <c r="F19" s="1">
        <v>1</v>
      </c>
      <c r="G19" s="5">
        <v>8</v>
      </c>
      <c r="H19" s="5">
        <v>23</v>
      </c>
      <c r="I19" s="5">
        <f t="shared" si="0"/>
        <v>31</v>
      </c>
    </row>
    <row r="20" spans="1:9" ht="12">
      <c r="A20" s="5">
        <v>14</v>
      </c>
      <c r="B20" s="2" t="s">
        <v>78</v>
      </c>
      <c r="C20" s="2" t="s">
        <v>72</v>
      </c>
      <c r="D20" s="15" t="s">
        <v>168</v>
      </c>
      <c r="E20" s="1">
        <v>90</v>
      </c>
      <c r="F20" s="1">
        <v>1</v>
      </c>
      <c r="G20" s="1">
        <v>21</v>
      </c>
      <c r="H20" s="5">
        <v>11</v>
      </c>
      <c r="I20" s="5">
        <f t="shared" si="0"/>
        <v>32</v>
      </c>
    </row>
    <row r="21" spans="1:9" ht="12">
      <c r="A21" s="5">
        <v>15</v>
      </c>
      <c r="B21" s="6" t="s">
        <v>56</v>
      </c>
      <c r="C21" s="6" t="s">
        <v>23</v>
      </c>
      <c r="D21" s="16" t="s">
        <v>37</v>
      </c>
      <c r="E21" s="5">
        <v>91</v>
      </c>
      <c r="F21" s="5">
        <v>2</v>
      </c>
      <c r="G21" s="1">
        <v>15</v>
      </c>
      <c r="H21" s="5">
        <v>20</v>
      </c>
      <c r="I21" s="5">
        <f t="shared" si="0"/>
        <v>35</v>
      </c>
    </row>
    <row r="22" spans="1:9" ht="12">
      <c r="A22" s="5">
        <v>16</v>
      </c>
      <c r="B22" s="2" t="s">
        <v>35</v>
      </c>
      <c r="C22" s="2" t="s">
        <v>23</v>
      </c>
      <c r="D22" s="15" t="s">
        <v>147</v>
      </c>
      <c r="E22" s="1">
        <v>90</v>
      </c>
      <c r="F22" s="1">
        <v>2</v>
      </c>
      <c r="G22" s="1">
        <v>19</v>
      </c>
      <c r="H22" s="5">
        <v>17</v>
      </c>
      <c r="I22" s="5">
        <f t="shared" si="0"/>
        <v>36</v>
      </c>
    </row>
    <row r="23" spans="1:9" ht="12">
      <c r="A23" s="5">
        <v>17</v>
      </c>
      <c r="B23" s="2" t="s">
        <v>112</v>
      </c>
      <c r="C23" s="2" t="s">
        <v>1</v>
      </c>
      <c r="D23" s="15" t="s">
        <v>104</v>
      </c>
      <c r="E23" s="1">
        <v>91</v>
      </c>
      <c r="F23" s="1">
        <v>2</v>
      </c>
      <c r="G23" s="1">
        <v>22</v>
      </c>
      <c r="H23" s="5">
        <v>15</v>
      </c>
      <c r="I23" s="5">
        <f t="shared" si="0"/>
        <v>37</v>
      </c>
    </row>
    <row r="24" spans="1:9" ht="12">
      <c r="A24" s="5">
        <v>18</v>
      </c>
      <c r="B24" s="6" t="s">
        <v>115</v>
      </c>
      <c r="C24" s="6" t="s">
        <v>1</v>
      </c>
      <c r="D24" s="16" t="s">
        <v>104</v>
      </c>
      <c r="E24" s="5">
        <v>91</v>
      </c>
      <c r="F24" s="5">
        <v>2</v>
      </c>
      <c r="G24" s="1">
        <v>16</v>
      </c>
      <c r="H24" s="5">
        <v>26</v>
      </c>
      <c r="I24" s="5">
        <f t="shared" si="0"/>
        <v>42</v>
      </c>
    </row>
    <row r="25" spans="1:9" ht="12">
      <c r="A25" s="5">
        <v>19</v>
      </c>
      <c r="B25" s="2" t="s">
        <v>160</v>
      </c>
      <c r="C25" s="2" t="s">
        <v>153</v>
      </c>
      <c r="D25" s="15"/>
      <c r="E25" s="1">
        <v>92</v>
      </c>
      <c r="F25" s="1" t="s">
        <v>4</v>
      </c>
      <c r="G25" s="1">
        <v>19</v>
      </c>
      <c r="H25" s="5">
        <v>27</v>
      </c>
      <c r="I25" s="5">
        <f t="shared" si="0"/>
        <v>46</v>
      </c>
    </row>
    <row r="26" spans="1:9" ht="18.75" customHeight="1">
      <c r="A26" s="43" t="s">
        <v>183</v>
      </c>
      <c r="B26" s="43"/>
      <c r="C26" s="43"/>
      <c r="D26" s="43"/>
      <c r="E26" s="43"/>
      <c r="F26" s="43"/>
      <c r="G26" s="43"/>
      <c r="H26" s="43"/>
      <c r="I26" s="43"/>
    </row>
    <row r="27" spans="1:9" ht="6.75" customHeight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 customHeight="1">
      <c r="A28" s="20" t="s">
        <v>164</v>
      </c>
      <c r="B28" s="20" t="s">
        <v>165</v>
      </c>
      <c r="C28" s="20" t="s">
        <v>155</v>
      </c>
      <c r="D28" s="20" t="s">
        <v>156</v>
      </c>
      <c r="E28" s="20" t="s">
        <v>157</v>
      </c>
      <c r="F28" s="20" t="s">
        <v>158</v>
      </c>
      <c r="G28" s="20" t="s">
        <v>180</v>
      </c>
      <c r="H28" s="20" t="s">
        <v>181</v>
      </c>
      <c r="I28" s="20" t="s">
        <v>182</v>
      </c>
    </row>
    <row r="29" spans="1:9" ht="12">
      <c r="A29" s="1">
        <v>1</v>
      </c>
      <c r="B29" s="6" t="s">
        <v>14</v>
      </c>
      <c r="C29" s="6" t="s">
        <v>13</v>
      </c>
      <c r="D29" s="16" t="s">
        <v>45</v>
      </c>
      <c r="E29" s="5">
        <v>88</v>
      </c>
      <c r="F29" s="5" t="s">
        <v>2</v>
      </c>
      <c r="G29" s="1">
        <v>1</v>
      </c>
      <c r="H29" s="1">
        <v>1</v>
      </c>
      <c r="I29" s="1">
        <f aca="true" t="shared" si="1" ref="I29:I52">SUM(G29:H29)</f>
        <v>2</v>
      </c>
    </row>
    <row r="30" spans="1:9" ht="12">
      <c r="A30" s="1">
        <v>2</v>
      </c>
      <c r="B30" s="6" t="s">
        <v>99</v>
      </c>
      <c r="C30" s="6" t="s">
        <v>100</v>
      </c>
      <c r="D30" s="16" t="s">
        <v>101</v>
      </c>
      <c r="E30" s="5">
        <v>88</v>
      </c>
      <c r="F30" s="5" t="s">
        <v>2</v>
      </c>
      <c r="G30" s="1">
        <v>2</v>
      </c>
      <c r="H30" s="1">
        <v>5</v>
      </c>
      <c r="I30" s="1">
        <f t="shared" si="1"/>
        <v>7</v>
      </c>
    </row>
    <row r="31" spans="1:9" ht="12">
      <c r="A31" s="1">
        <v>3</v>
      </c>
      <c r="B31" s="6" t="s">
        <v>105</v>
      </c>
      <c r="C31" s="6" t="s">
        <v>1</v>
      </c>
      <c r="D31" s="16" t="s">
        <v>104</v>
      </c>
      <c r="E31" s="5">
        <v>88</v>
      </c>
      <c r="F31" s="5" t="s">
        <v>2</v>
      </c>
      <c r="G31" s="1">
        <v>7</v>
      </c>
      <c r="H31" s="1">
        <v>4</v>
      </c>
      <c r="I31" s="1">
        <f t="shared" si="1"/>
        <v>11</v>
      </c>
    </row>
    <row r="32" spans="1:9" ht="12">
      <c r="A32" s="1">
        <v>4</v>
      </c>
      <c r="B32" s="6" t="s">
        <v>15</v>
      </c>
      <c r="C32" s="6" t="s">
        <v>13</v>
      </c>
      <c r="D32" s="16" t="s">
        <v>45</v>
      </c>
      <c r="E32" s="5">
        <v>88</v>
      </c>
      <c r="F32" s="5" t="s">
        <v>2</v>
      </c>
      <c r="G32" s="1">
        <v>4</v>
      </c>
      <c r="H32" s="1">
        <v>11</v>
      </c>
      <c r="I32" s="1">
        <f t="shared" si="1"/>
        <v>15</v>
      </c>
    </row>
    <row r="33" spans="1:9" ht="12">
      <c r="A33" s="1">
        <v>5</v>
      </c>
      <c r="B33" s="6" t="s">
        <v>106</v>
      </c>
      <c r="C33" s="6" t="s">
        <v>1</v>
      </c>
      <c r="D33" s="16" t="s">
        <v>104</v>
      </c>
      <c r="E33" s="5">
        <v>89</v>
      </c>
      <c r="F33" s="5" t="s">
        <v>2</v>
      </c>
      <c r="G33" s="1">
        <v>3</v>
      </c>
      <c r="H33" s="1">
        <v>13</v>
      </c>
      <c r="I33" s="1">
        <f t="shared" si="1"/>
        <v>16</v>
      </c>
    </row>
    <row r="34" spans="1:9" ht="12">
      <c r="A34" s="1">
        <v>6</v>
      </c>
      <c r="B34" s="2" t="s">
        <v>39</v>
      </c>
      <c r="C34" s="2" t="s">
        <v>11</v>
      </c>
      <c r="D34" s="15" t="s">
        <v>178</v>
      </c>
      <c r="E34" s="1">
        <v>88</v>
      </c>
      <c r="F34" s="1">
        <v>1</v>
      </c>
      <c r="G34" s="1">
        <v>12</v>
      </c>
      <c r="H34" s="1">
        <v>9</v>
      </c>
      <c r="I34" s="1">
        <f t="shared" si="1"/>
        <v>21</v>
      </c>
    </row>
    <row r="35" spans="1:9" ht="12">
      <c r="A35" s="1">
        <v>7</v>
      </c>
      <c r="B35" s="2" t="s">
        <v>79</v>
      </c>
      <c r="C35" s="2" t="s">
        <v>19</v>
      </c>
      <c r="D35" s="15" t="s">
        <v>80</v>
      </c>
      <c r="E35" s="1">
        <v>88</v>
      </c>
      <c r="F35" s="1" t="s">
        <v>2</v>
      </c>
      <c r="G35" s="1">
        <v>11</v>
      </c>
      <c r="H35" s="1">
        <v>10</v>
      </c>
      <c r="I35" s="1">
        <f t="shared" si="1"/>
        <v>21</v>
      </c>
    </row>
    <row r="36" spans="1:9" ht="12">
      <c r="A36" s="1">
        <v>8</v>
      </c>
      <c r="B36" s="2" t="s">
        <v>159</v>
      </c>
      <c r="C36" s="2" t="s">
        <v>153</v>
      </c>
      <c r="D36" s="15"/>
      <c r="E36" s="1">
        <v>88</v>
      </c>
      <c r="F36" s="1" t="s">
        <v>4</v>
      </c>
      <c r="G36" s="1">
        <v>14</v>
      </c>
      <c r="H36" s="1">
        <v>8</v>
      </c>
      <c r="I36" s="1">
        <f t="shared" si="1"/>
        <v>22</v>
      </c>
    </row>
    <row r="37" spans="1:9" ht="12">
      <c r="A37" s="1">
        <v>9</v>
      </c>
      <c r="B37" s="6" t="s">
        <v>16</v>
      </c>
      <c r="C37" s="6" t="s">
        <v>13</v>
      </c>
      <c r="D37" s="16" t="s">
        <v>45</v>
      </c>
      <c r="E37" s="5">
        <v>89</v>
      </c>
      <c r="F37" s="5" t="s">
        <v>2</v>
      </c>
      <c r="G37" s="1">
        <v>16.5</v>
      </c>
      <c r="H37" s="1">
        <v>6</v>
      </c>
      <c r="I37" s="1">
        <f t="shared" si="1"/>
        <v>22.5</v>
      </c>
    </row>
    <row r="38" spans="1:9" ht="12">
      <c r="A38" s="1">
        <v>10</v>
      </c>
      <c r="B38" s="6" t="s">
        <v>74</v>
      </c>
      <c r="C38" s="6" t="s">
        <v>72</v>
      </c>
      <c r="D38" s="16" t="s">
        <v>168</v>
      </c>
      <c r="E38" s="5">
        <v>88</v>
      </c>
      <c r="F38" s="5" t="s">
        <v>2</v>
      </c>
      <c r="G38" s="1">
        <v>16.5</v>
      </c>
      <c r="H38" s="1">
        <v>7</v>
      </c>
      <c r="I38" s="1">
        <f t="shared" si="1"/>
        <v>23.5</v>
      </c>
    </row>
    <row r="39" spans="1:9" ht="12">
      <c r="A39" s="1">
        <v>11</v>
      </c>
      <c r="B39" s="6" t="s">
        <v>124</v>
      </c>
      <c r="C39" s="6" t="s">
        <v>19</v>
      </c>
      <c r="D39" s="16" t="s">
        <v>123</v>
      </c>
      <c r="E39" s="5">
        <v>89</v>
      </c>
      <c r="F39" s="5" t="s">
        <v>2</v>
      </c>
      <c r="G39" s="1">
        <v>9</v>
      </c>
      <c r="H39" s="1">
        <v>15</v>
      </c>
      <c r="I39" s="1">
        <f t="shared" si="1"/>
        <v>24</v>
      </c>
    </row>
    <row r="40" spans="1:9" ht="12">
      <c r="A40" s="1">
        <v>12</v>
      </c>
      <c r="B40" s="6" t="s">
        <v>64</v>
      </c>
      <c r="C40" s="6" t="s">
        <v>63</v>
      </c>
      <c r="D40" s="16" t="s">
        <v>170</v>
      </c>
      <c r="E40" s="5">
        <v>89</v>
      </c>
      <c r="F40" s="5" t="s">
        <v>2</v>
      </c>
      <c r="G40" s="1">
        <v>14</v>
      </c>
      <c r="H40" s="1">
        <v>17</v>
      </c>
      <c r="I40" s="1">
        <f t="shared" si="1"/>
        <v>31</v>
      </c>
    </row>
    <row r="41" spans="1:9" ht="12">
      <c r="A41" s="1">
        <v>13</v>
      </c>
      <c r="B41" s="6" t="s">
        <v>77</v>
      </c>
      <c r="C41" s="6" t="s">
        <v>72</v>
      </c>
      <c r="D41" s="16" t="s">
        <v>168</v>
      </c>
      <c r="E41" s="5">
        <v>88</v>
      </c>
      <c r="F41" s="5" t="s">
        <v>2</v>
      </c>
      <c r="G41" s="1">
        <v>8</v>
      </c>
      <c r="H41" s="1">
        <v>24</v>
      </c>
      <c r="I41" s="1">
        <f t="shared" si="1"/>
        <v>32</v>
      </c>
    </row>
    <row r="42" spans="1:9" ht="12">
      <c r="A42" s="1">
        <v>14</v>
      </c>
      <c r="B42" s="2" t="s">
        <v>53</v>
      </c>
      <c r="C42" s="2" t="s">
        <v>23</v>
      </c>
      <c r="D42" s="15" t="s">
        <v>37</v>
      </c>
      <c r="E42" s="1">
        <v>88</v>
      </c>
      <c r="F42" s="1">
        <v>1</v>
      </c>
      <c r="G42" s="1">
        <v>10</v>
      </c>
      <c r="H42" s="1">
        <v>23</v>
      </c>
      <c r="I42" s="1">
        <f>SUM(G42:H42)</f>
        <v>33</v>
      </c>
    </row>
    <row r="43" spans="1:9" ht="12">
      <c r="A43" s="1">
        <v>15</v>
      </c>
      <c r="B43" s="6" t="s">
        <v>142</v>
      </c>
      <c r="C43" s="6" t="s">
        <v>140</v>
      </c>
      <c r="D43" s="16" t="s">
        <v>123</v>
      </c>
      <c r="E43" s="5">
        <v>89</v>
      </c>
      <c r="F43" s="5" t="s">
        <v>2</v>
      </c>
      <c r="G43" s="1">
        <v>5</v>
      </c>
      <c r="H43" s="1">
        <v>39</v>
      </c>
      <c r="I43" s="1">
        <f t="shared" si="1"/>
        <v>44</v>
      </c>
    </row>
    <row r="44" spans="1:9" ht="12">
      <c r="A44" s="1">
        <v>16</v>
      </c>
      <c r="B44" s="2" t="s">
        <v>70</v>
      </c>
      <c r="C44" s="2" t="s">
        <v>69</v>
      </c>
      <c r="D44" s="15" t="s">
        <v>171</v>
      </c>
      <c r="E44" s="1">
        <v>88</v>
      </c>
      <c r="F44" s="1" t="s">
        <v>2</v>
      </c>
      <c r="G44" s="1">
        <v>20</v>
      </c>
      <c r="H44" s="1">
        <v>30</v>
      </c>
      <c r="I44" s="1">
        <f t="shared" si="1"/>
        <v>50</v>
      </c>
    </row>
    <row r="45" spans="1:9" ht="12">
      <c r="A45" s="1">
        <v>17</v>
      </c>
      <c r="B45" s="6" t="s">
        <v>51</v>
      </c>
      <c r="C45" s="6" t="s">
        <v>23</v>
      </c>
      <c r="D45" s="16" t="s">
        <v>37</v>
      </c>
      <c r="E45" s="5">
        <v>88</v>
      </c>
      <c r="F45" s="5" t="s">
        <v>2</v>
      </c>
      <c r="G45" s="1">
        <v>24</v>
      </c>
      <c r="H45" s="1">
        <v>26</v>
      </c>
      <c r="I45" s="1">
        <f>SUM(G45:H45)</f>
        <v>50</v>
      </c>
    </row>
    <row r="46" spans="1:9" ht="12">
      <c r="A46" s="1">
        <v>18</v>
      </c>
      <c r="B46" s="2" t="s">
        <v>138</v>
      </c>
      <c r="C46" s="2" t="s">
        <v>100</v>
      </c>
      <c r="D46" s="15" t="s">
        <v>136</v>
      </c>
      <c r="E46" s="1">
        <v>88</v>
      </c>
      <c r="F46" s="1">
        <v>1</v>
      </c>
      <c r="G46" s="1">
        <v>24</v>
      </c>
      <c r="H46" s="1">
        <v>27</v>
      </c>
      <c r="I46" s="1">
        <f t="shared" si="1"/>
        <v>51</v>
      </c>
    </row>
    <row r="47" spans="1:9" ht="12">
      <c r="A47" s="1">
        <v>19</v>
      </c>
      <c r="B47" s="2" t="s">
        <v>96</v>
      </c>
      <c r="C47" s="2" t="s">
        <v>1</v>
      </c>
      <c r="D47" s="15" t="s">
        <v>86</v>
      </c>
      <c r="E47" s="1">
        <v>88</v>
      </c>
      <c r="F47" s="1">
        <v>2</v>
      </c>
      <c r="G47" s="1">
        <v>18.5</v>
      </c>
      <c r="H47" s="1">
        <v>33</v>
      </c>
      <c r="I47" s="1">
        <f t="shared" si="1"/>
        <v>51.5</v>
      </c>
    </row>
    <row r="48" spans="1:9" ht="12">
      <c r="A48" s="1">
        <v>20</v>
      </c>
      <c r="B48" s="2" t="s">
        <v>36</v>
      </c>
      <c r="C48" s="2" t="s">
        <v>13</v>
      </c>
      <c r="D48" s="15" t="s">
        <v>45</v>
      </c>
      <c r="E48" s="1">
        <v>89</v>
      </c>
      <c r="F48" s="1">
        <v>1</v>
      </c>
      <c r="G48" s="1">
        <v>24</v>
      </c>
      <c r="H48" s="1">
        <v>31</v>
      </c>
      <c r="I48" s="1">
        <f t="shared" si="1"/>
        <v>55</v>
      </c>
    </row>
    <row r="49" spans="1:9" ht="12">
      <c r="A49" s="1">
        <v>21</v>
      </c>
      <c r="B49" s="2" t="s">
        <v>28</v>
      </c>
      <c r="C49" s="2" t="s">
        <v>140</v>
      </c>
      <c r="D49" s="15" t="s">
        <v>123</v>
      </c>
      <c r="E49" s="1">
        <v>88</v>
      </c>
      <c r="F49" s="1">
        <v>1</v>
      </c>
      <c r="G49" s="1">
        <v>18.5</v>
      </c>
      <c r="H49" s="1">
        <v>37</v>
      </c>
      <c r="I49" s="1">
        <f t="shared" si="1"/>
        <v>55.5</v>
      </c>
    </row>
    <row r="50" spans="1:9" ht="12">
      <c r="A50" s="1">
        <v>22</v>
      </c>
      <c r="B50" s="2" t="s">
        <v>21</v>
      </c>
      <c r="C50" s="2" t="s">
        <v>19</v>
      </c>
      <c r="D50" s="15" t="s">
        <v>148</v>
      </c>
      <c r="E50" s="1">
        <v>88</v>
      </c>
      <c r="F50" s="1" t="s">
        <v>2</v>
      </c>
      <c r="G50" s="1">
        <v>14</v>
      </c>
      <c r="H50" s="1">
        <v>44</v>
      </c>
      <c r="I50" s="1">
        <f t="shared" si="1"/>
        <v>58</v>
      </c>
    </row>
    <row r="51" spans="1:9" ht="12">
      <c r="A51" s="1">
        <v>23</v>
      </c>
      <c r="B51" s="2" t="s">
        <v>52</v>
      </c>
      <c r="C51" s="2" t="s">
        <v>23</v>
      </c>
      <c r="D51" s="15" t="s">
        <v>37</v>
      </c>
      <c r="E51" s="1">
        <v>89</v>
      </c>
      <c r="F51" s="1">
        <v>1</v>
      </c>
      <c r="G51" s="1">
        <v>22</v>
      </c>
      <c r="H51" s="1">
        <v>41</v>
      </c>
      <c r="I51" s="1">
        <f t="shared" si="1"/>
        <v>63</v>
      </c>
    </row>
    <row r="52" spans="1:9" ht="12">
      <c r="A52" s="1">
        <v>24</v>
      </c>
      <c r="B52" s="2" t="s">
        <v>81</v>
      </c>
      <c r="C52" s="2" t="s">
        <v>19</v>
      </c>
      <c r="D52" s="15" t="s">
        <v>80</v>
      </c>
      <c r="E52" s="1">
        <v>89</v>
      </c>
      <c r="F52" s="1">
        <v>1</v>
      </c>
      <c r="G52" s="1">
        <v>21</v>
      </c>
      <c r="H52" s="1">
        <v>46</v>
      </c>
      <c r="I52" s="1">
        <f t="shared" si="1"/>
        <v>67</v>
      </c>
    </row>
    <row r="53" spans="1:9" ht="20.25" customHeight="1">
      <c r="A53" s="43" t="s">
        <v>184</v>
      </c>
      <c r="B53" s="43"/>
      <c r="C53" s="43"/>
      <c r="D53" s="43"/>
      <c r="E53" s="43"/>
      <c r="F53" s="43"/>
      <c r="G53" s="43"/>
      <c r="H53" s="43"/>
      <c r="I53" s="43"/>
    </row>
    <row r="54" spans="1:9" ht="3" customHeight="1">
      <c r="A54" s="47"/>
      <c r="B54" s="47"/>
      <c r="C54" s="47"/>
      <c r="D54" s="26"/>
      <c r="E54" s="26"/>
      <c r="F54" s="26"/>
      <c r="G54" s="26"/>
      <c r="I54" s="17"/>
    </row>
    <row r="55" spans="1:9" ht="12" customHeight="1">
      <c r="A55" s="20" t="s">
        <v>164</v>
      </c>
      <c r="B55" s="20" t="s">
        <v>165</v>
      </c>
      <c r="C55" s="20" t="s">
        <v>155</v>
      </c>
      <c r="D55" s="20" t="s">
        <v>156</v>
      </c>
      <c r="E55" s="20" t="s">
        <v>157</v>
      </c>
      <c r="F55" s="20" t="s">
        <v>158</v>
      </c>
      <c r="G55" s="20" t="s">
        <v>180</v>
      </c>
      <c r="H55" s="20" t="s">
        <v>181</v>
      </c>
      <c r="I55" s="20" t="s">
        <v>182</v>
      </c>
    </row>
    <row r="56" spans="1:9" ht="12">
      <c r="A56" s="5">
        <v>1</v>
      </c>
      <c r="B56" s="6" t="s">
        <v>68</v>
      </c>
      <c r="C56" s="6" t="s">
        <v>69</v>
      </c>
      <c r="D56" s="15" t="s">
        <v>169</v>
      </c>
      <c r="E56" s="5">
        <v>86</v>
      </c>
      <c r="F56" s="5" t="s">
        <v>38</v>
      </c>
      <c r="G56" s="5">
        <v>3</v>
      </c>
      <c r="H56" s="29">
        <v>2</v>
      </c>
      <c r="I56" s="1">
        <f aca="true" t="shared" si="2" ref="I56:I77">SUM(G56:H56)</f>
        <v>5</v>
      </c>
    </row>
    <row r="57" spans="1:9" ht="12">
      <c r="A57" s="5">
        <v>2</v>
      </c>
      <c r="B57" s="6" t="s">
        <v>110</v>
      </c>
      <c r="C57" s="6" t="s">
        <v>1</v>
      </c>
      <c r="D57" s="16" t="s">
        <v>104</v>
      </c>
      <c r="E57" s="5">
        <v>86</v>
      </c>
      <c r="F57" s="5" t="s">
        <v>2</v>
      </c>
      <c r="G57" s="5">
        <v>7</v>
      </c>
      <c r="H57" s="29">
        <v>3</v>
      </c>
      <c r="I57" s="1">
        <f t="shared" si="2"/>
        <v>10</v>
      </c>
    </row>
    <row r="58" spans="1:9" ht="12">
      <c r="A58" s="5">
        <v>3</v>
      </c>
      <c r="B58" s="6" t="s">
        <v>27</v>
      </c>
      <c r="C58" s="6" t="s">
        <v>23</v>
      </c>
      <c r="D58" s="16" t="s">
        <v>37</v>
      </c>
      <c r="E58" s="5">
        <v>87</v>
      </c>
      <c r="F58" s="5" t="s">
        <v>2</v>
      </c>
      <c r="G58" s="5">
        <v>2</v>
      </c>
      <c r="H58" s="29">
        <v>9</v>
      </c>
      <c r="I58" s="1">
        <f t="shared" si="2"/>
        <v>11</v>
      </c>
    </row>
    <row r="59" spans="1:9" ht="12">
      <c r="A59" s="5">
        <v>4</v>
      </c>
      <c r="B59" s="6" t="s">
        <v>49</v>
      </c>
      <c r="C59" s="6" t="s">
        <v>23</v>
      </c>
      <c r="D59" s="16" t="s">
        <v>37</v>
      </c>
      <c r="E59" s="5">
        <v>86</v>
      </c>
      <c r="F59" s="5" t="s">
        <v>2</v>
      </c>
      <c r="G59" s="5">
        <v>5</v>
      </c>
      <c r="H59" s="29">
        <v>7</v>
      </c>
      <c r="I59" s="1">
        <f t="shared" si="2"/>
        <v>12</v>
      </c>
    </row>
    <row r="60" spans="1:9" ht="12">
      <c r="A60" s="5">
        <v>5</v>
      </c>
      <c r="B60" s="6" t="s">
        <v>46</v>
      </c>
      <c r="C60" s="6" t="s">
        <v>29</v>
      </c>
      <c r="D60" s="16" t="s">
        <v>30</v>
      </c>
      <c r="E60" s="5">
        <v>86</v>
      </c>
      <c r="F60" s="5" t="s">
        <v>38</v>
      </c>
      <c r="G60" s="5">
        <v>11.5</v>
      </c>
      <c r="H60" s="29">
        <v>1</v>
      </c>
      <c r="I60" s="1">
        <f t="shared" si="2"/>
        <v>12.5</v>
      </c>
    </row>
    <row r="61" spans="1:9" ht="12">
      <c r="A61" s="5">
        <v>6</v>
      </c>
      <c r="B61" s="6" t="s">
        <v>71</v>
      </c>
      <c r="C61" s="6" t="s">
        <v>72</v>
      </c>
      <c r="D61" s="16" t="s">
        <v>168</v>
      </c>
      <c r="E61" s="5">
        <v>87</v>
      </c>
      <c r="F61" s="5" t="s">
        <v>2</v>
      </c>
      <c r="G61" s="5">
        <v>4</v>
      </c>
      <c r="H61" s="29">
        <v>13</v>
      </c>
      <c r="I61" s="1">
        <f t="shared" si="2"/>
        <v>17</v>
      </c>
    </row>
    <row r="62" spans="1:9" ht="12">
      <c r="A62" s="5">
        <v>7</v>
      </c>
      <c r="B62" s="2" t="s">
        <v>88</v>
      </c>
      <c r="C62" s="2" t="s">
        <v>1</v>
      </c>
      <c r="D62" s="15" t="s">
        <v>86</v>
      </c>
      <c r="E62" s="1">
        <v>86</v>
      </c>
      <c r="F62" s="1" t="s">
        <v>2</v>
      </c>
      <c r="G62" s="5">
        <v>8</v>
      </c>
      <c r="H62" s="30">
        <v>10</v>
      </c>
      <c r="I62" s="1">
        <f t="shared" si="2"/>
        <v>18</v>
      </c>
    </row>
    <row r="63" spans="1:9" ht="12">
      <c r="A63" s="5">
        <v>8</v>
      </c>
      <c r="B63" s="6" t="s">
        <v>73</v>
      </c>
      <c r="C63" s="6" t="s">
        <v>72</v>
      </c>
      <c r="D63" s="16" t="s">
        <v>168</v>
      </c>
      <c r="E63" s="5">
        <v>86</v>
      </c>
      <c r="F63" s="5" t="s">
        <v>2</v>
      </c>
      <c r="G63" s="5">
        <v>6</v>
      </c>
      <c r="H63" s="30">
        <v>15</v>
      </c>
      <c r="I63" s="1">
        <f t="shared" si="2"/>
        <v>21</v>
      </c>
    </row>
    <row r="64" spans="1:9" ht="12">
      <c r="A64" s="5">
        <v>8</v>
      </c>
      <c r="B64" s="6" t="s">
        <v>111</v>
      </c>
      <c r="C64" s="6" t="s">
        <v>1</v>
      </c>
      <c r="D64" s="16" t="s">
        <v>104</v>
      </c>
      <c r="E64" s="5">
        <v>86</v>
      </c>
      <c r="F64" s="5" t="s">
        <v>2</v>
      </c>
      <c r="G64" s="14">
        <v>15</v>
      </c>
      <c r="H64" s="29">
        <v>6</v>
      </c>
      <c r="I64" s="1">
        <f t="shared" si="2"/>
        <v>21</v>
      </c>
    </row>
    <row r="65" spans="1:9" ht="12">
      <c r="A65" s="5">
        <v>10</v>
      </c>
      <c r="B65" s="6" t="s">
        <v>108</v>
      </c>
      <c r="C65" s="6" t="s">
        <v>1</v>
      </c>
      <c r="D65" s="16" t="s">
        <v>104</v>
      </c>
      <c r="E65" s="5">
        <v>86</v>
      </c>
      <c r="F65" s="5" t="s">
        <v>2</v>
      </c>
      <c r="G65" s="5">
        <v>19</v>
      </c>
      <c r="H65" s="29">
        <v>4</v>
      </c>
      <c r="I65" s="1">
        <f t="shared" si="2"/>
        <v>23</v>
      </c>
    </row>
    <row r="66" spans="1:9" ht="12">
      <c r="A66" s="5">
        <v>11</v>
      </c>
      <c r="B66" s="2" t="s">
        <v>25</v>
      </c>
      <c r="C66" s="2" t="s">
        <v>23</v>
      </c>
      <c r="D66" s="15" t="s">
        <v>37</v>
      </c>
      <c r="E66" s="1">
        <v>87</v>
      </c>
      <c r="F66" s="1" t="s">
        <v>2</v>
      </c>
      <c r="G66" s="5">
        <v>15</v>
      </c>
      <c r="H66" s="29">
        <v>8</v>
      </c>
      <c r="I66" s="1">
        <f t="shared" si="2"/>
        <v>23</v>
      </c>
    </row>
    <row r="67" spans="1:9" ht="12">
      <c r="A67" s="5">
        <v>12</v>
      </c>
      <c r="B67" s="6" t="s">
        <v>162</v>
      </c>
      <c r="C67" s="6" t="s">
        <v>1</v>
      </c>
      <c r="D67" s="16" t="s">
        <v>104</v>
      </c>
      <c r="E67" s="5">
        <v>87</v>
      </c>
      <c r="F67" s="5" t="s">
        <v>2</v>
      </c>
      <c r="G67" s="5">
        <v>15</v>
      </c>
      <c r="H67" s="29">
        <v>12</v>
      </c>
      <c r="I67" s="1">
        <f t="shared" si="2"/>
        <v>27</v>
      </c>
    </row>
    <row r="68" spans="1:9" ht="12">
      <c r="A68" s="5">
        <v>13</v>
      </c>
      <c r="B68" s="6" t="s">
        <v>61</v>
      </c>
      <c r="C68" s="6" t="s">
        <v>60</v>
      </c>
      <c r="D68" s="16" t="s">
        <v>177</v>
      </c>
      <c r="E68" s="5">
        <v>86</v>
      </c>
      <c r="F68" s="5" t="s">
        <v>2</v>
      </c>
      <c r="G68" s="5">
        <v>9.5</v>
      </c>
      <c r="H68" s="29">
        <v>18</v>
      </c>
      <c r="I68" s="1">
        <f t="shared" si="2"/>
        <v>27.5</v>
      </c>
    </row>
    <row r="69" spans="1:9" ht="12">
      <c r="A69" s="5">
        <v>14</v>
      </c>
      <c r="B69" s="6" t="s">
        <v>109</v>
      </c>
      <c r="C69" s="6" t="s">
        <v>1</v>
      </c>
      <c r="D69" s="16" t="s">
        <v>104</v>
      </c>
      <c r="E69" s="5">
        <v>86</v>
      </c>
      <c r="F69" s="5" t="s">
        <v>2</v>
      </c>
      <c r="G69" s="5">
        <v>15</v>
      </c>
      <c r="H69" s="29">
        <v>16</v>
      </c>
      <c r="I69" s="1">
        <f t="shared" si="2"/>
        <v>31</v>
      </c>
    </row>
    <row r="70" spans="1:9" ht="12">
      <c r="A70" s="5">
        <v>15</v>
      </c>
      <c r="B70" s="6" t="s">
        <v>91</v>
      </c>
      <c r="C70" s="6" t="s">
        <v>1</v>
      </c>
      <c r="D70" s="15" t="s">
        <v>86</v>
      </c>
      <c r="E70" s="5">
        <v>87</v>
      </c>
      <c r="F70" s="5" t="s">
        <v>2</v>
      </c>
      <c r="G70" s="5">
        <v>21</v>
      </c>
      <c r="H70" s="29">
        <v>17</v>
      </c>
      <c r="I70" s="1">
        <f t="shared" si="2"/>
        <v>38</v>
      </c>
    </row>
    <row r="71" spans="1:9" ht="12">
      <c r="A71" s="5">
        <v>16</v>
      </c>
      <c r="B71" s="6" t="s">
        <v>150</v>
      </c>
      <c r="C71" s="6" t="s">
        <v>151</v>
      </c>
      <c r="D71" s="16" t="s">
        <v>152</v>
      </c>
      <c r="E71" s="5">
        <v>86</v>
      </c>
      <c r="F71" s="5" t="s">
        <v>2</v>
      </c>
      <c r="G71" s="5">
        <v>18</v>
      </c>
      <c r="H71" s="29">
        <v>22</v>
      </c>
      <c r="I71" s="1">
        <f t="shared" si="2"/>
        <v>40</v>
      </c>
    </row>
    <row r="72" spans="1:9" ht="12">
      <c r="A72" s="5">
        <v>17</v>
      </c>
      <c r="B72" s="6" t="s">
        <v>102</v>
      </c>
      <c r="C72" s="6" t="s">
        <v>100</v>
      </c>
      <c r="D72" s="16" t="s">
        <v>101</v>
      </c>
      <c r="E72" s="5">
        <v>87</v>
      </c>
      <c r="F72" s="5">
        <v>1</v>
      </c>
      <c r="G72" s="5">
        <v>9.5</v>
      </c>
      <c r="H72" s="29">
        <v>31</v>
      </c>
      <c r="I72" s="1">
        <f t="shared" si="2"/>
        <v>40.5</v>
      </c>
    </row>
    <row r="73" spans="1:9" ht="12">
      <c r="A73" s="5">
        <v>18</v>
      </c>
      <c r="B73" s="6" t="s">
        <v>135</v>
      </c>
      <c r="C73" s="6" t="s">
        <v>131</v>
      </c>
      <c r="D73" s="16" t="s">
        <v>132</v>
      </c>
      <c r="E73" s="5">
        <v>86</v>
      </c>
      <c r="F73" s="5" t="s">
        <v>2</v>
      </c>
      <c r="G73" s="5">
        <v>21</v>
      </c>
      <c r="H73" s="29">
        <v>25</v>
      </c>
      <c r="I73" s="1">
        <f t="shared" si="2"/>
        <v>46</v>
      </c>
    </row>
    <row r="74" spans="1:9" ht="12">
      <c r="A74" s="5">
        <v>19</v>
      </c>
      <c r="B74" s="6" t="s">
        <v>62</v>
      </c>
      <c r="C74" s="6" t="s">
        <v>63</v>
      </c>
      <c r="D74" s="16" t="s">
        <v>170</v>
      </c>
      <c r="E74" s="5">
        <v>86</v>
      </c>
      <c r="F74" s="5" t="s">
        <v>2</v>
      </c>
      <c r="G74" s="5">
        <v>21</v>
      </c>
      <c r="H74" s="29">
        <v>28</v>
      </c>
      <c r="I74" s="1">
        <f t="shared" si="2"/>
        <v>49</v>
      </c>
    </row>
    <row r="75" spans="1:9" ht="12">
      <c r="A75" s="5">
        <v>20</v>
      </c>
      <c r="B75" s="6" t="s">
        <v>26</v>
      </c>
      <c r="C75" s="6" t="s">
        <v>23</v>
      </c>
      <c r="D75" s="16" t="s">
        <v>37</v>
      </c>
      <c r="E75" s="5">
        <v>87</v>
      </c>
      <c r="F75" s="5" t="s">
        <v>2</v>
      </c>
      <c r="G75" s="5">
        <v>23</v>
      </c>
      <c r="H75" s="29">
        <v>29</v>
      </c>
      <c r="I75" s="1">
        <f t="shared" si="2"/>
        <v>52</v>
      </c>
    </row>
    <row r="76" spans="1:9" ht="12">
      <c r="A76" s="5">
        <v>21</v>
      </c>
      <c r="B76" s="6" t="s">
        <v>33</v>
      </c>
      <c r="C76" s="6" t="s">
        <v>32</v>
      </c>
      <c r="D76" s="16"/>
      <c r="E76" s="5">
        <v>87</v>
      </c>
      <c r="F76" s="5" t="s">
        <v>2</v>
      </c>
      <c r="G76" s="5">
        <v>11.5</v>
      </c>
      <c r="H76" s="29">
        <v>43</v>
      </c>
      <c r="I76" s="1">
        <f t="shared" si="2"/>
        <v>54.5</v>
      </c>
    </row>
    <row r="77" spans="1:9" ht="12">
      <c r="A77" s="5">
        <v>22</v>
      </c>
      <c r="B77" s="2" t="s">
        <v>20</v>
      </c>
      <c r="C77" s="2" t="s">
        <v>19</v>
      </c>
      <c r="D77" s="15" t="s">
        <v>42</v>
      </c>
      <c r="E77" s="1">
        <v>87</v>
      </c>
      <c r="F77" s="1" t="s">
        <v>2</v>
      </c>
      <c r="G77" s="5">
        <v>24</v>
      </c>
      <c r="H77" s="29">
        <v>37</v>
      </c>
      <c r="I77" s="1">
        <f t="shared" si="2"/>
        <v>61</v>
      </c>
    </row>
  </sheetData>
  <mergeCells count="6">
    <mergeCell ref="A53:I53"/>
    <mergeCell ref="A54:C54"/>
    <mergeCell ref="A26:I26"/>
    <mergeCell ref="B1:H1"/>
    <mergeCell ref="A2:I2"/>
    <mergeCell ref="A3:I3"/>
  </mergeCells>
  <printOptions horizontalCentered="1"/>
  <pageMargins left="0.35433070866141736" right="0.1968503937007874" top="0.5118110236220472" bottom="0.7086614173228347" header="0.1968503937007874" footer="0.2755905511811024"/>
  <pageSetup fitToHeight="1" fitToWidth="1" horizontalDpi="360" verticalDpi="360" orientation="portrait" paperSize="9" scale="83" r:id="rId1"/>
  <headerFooter alignWithMargins="0">
    <oddHeader>&amp;L
5-10 января 2003г.&amp;C"НЕВСКИЕ ИВЕРТИКАЛИ - 2003"&amp;R
г.Санкт-Петербург</oddHeader>
    <oddFooter>&amp;LГл.судья:
Гл.секретарь:&amp;RКауров В.О.
Могучая Т.В.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2003-01-09T18:59:40Z</cp:lastPrinted>
  <dcterms:created xsi:type="dcterms:W3CDTF">2001-11-24T09:52:02Z</dcterms:created>
  <dcterms:modified xsi:type="dcterms:W3CDTF">2003-01-14T20:00:33Z</dcterms:modified>
  <cp:category/>
  <cp:version/>
  <cp:contentType/>
  <cp:contentStatus/>
</cp:coreProperties>
</file>