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420" windowHeight="4245" activeTab="8"/>
  </bookViews>
  <sheets>
    <sheet name="Подр.м." sheetId="1" r:id="rId1"/>
    <sheet name="Подр.д." sheetId="2" r:id="rId2"/>
    <sheet name="Мл.д." sheetId="3" r:id="rId3"/>
    <sheet name="Мл.ю." sheetId="4" r:id="rId4"/>
    <sheet name="Ст.ю." sheetId="5" r:id="rId5"/>
    <sheet name="Ст.д." sheetId="6" r:id="rId6"/>
    <sheet name="Юниоры" sheetId="7" r:id="rId7"/>
    <sheet name="Юниорки" sheetId="8" r:id="rId8"/>
    <sheet name="Призеры" sheetId="9" r:id="rId9"/>
    <sheet name="Для печати" sheetId="10" r:id="rId10"/>
  </sheets>
  <definedNames>
    <definedName name="_xlnm._FilterDatabase" localSheetId="2" hidden="1">'Мл.д.'!$B$8:$F$29</definedName>
    <definedName name="_xlnm._FilterDatabase" localSheetId="3" hidden="1">'Мл.ю.'!$B$7:$E$54</definedName>
    <definedName name="_xlnm._FilterDatabase" localSheetId="5" hidden="1">'Ст.д.'!$A$7:$E$28</definedName>
    <definedName name="_xlnm._FilterDatabase" localSheetId="7" hidden="1">'Юниорки'!$B$7:$E$21</definedName>
    <definedName name="_xlnm.Print_Area" localSheetId="9">'Для печати'!$A$1:$N$297</definedName>
  </definedNames>
  <calcPr fullCalcOnLoad="1"/>
</workbook>
</file>

<file path=xl/sharedStrings.xml><?xml version="1.0" encoding="utf-8"?>
<sst xmlns="http://schemas.openxmlformats.org/spreadsheetml/2006/main" count="2204" uniqueCount="332">
  <si>
    <t>ПРОТОКОЛ РЕЗУЛЬТАТОВ</t>
  </si>
  <si>
    <t xml:space="preserve"> ПРОТОКОЛ РЕЗУЛЬТАТОВ</t>
  </si>
  <si>
    <t>г.Апатиты</t>
  </si>
  <si>
    <t>Юниорки. Скорость.</t>
  </si>
  <si>
    <t>Квалиф. 1тур</t>
  </si>
  <si>
    <t>Квалиф. 2 тур</t>
  </si>
  <si>
    <t>П/финал</t>
  </si>
  <si>
    <t>Финал</t>
  </si>
  <si>
    <t>Место</t>
  </si>
  <si>
    <t>Фамилия Имя</t>
  </si>
  <si>
    <t>Г.р.</t>
  </si>
  <si>
    <t>Разр.</t>
  </si>
  <si>
    <t>Город</t>
  </si>
  <si>
    <t>Трасса 1</t>
  </si>
  <si>
    <t>Сумма</t>
  </si>
  <si>
    <t>Трасса 2</t>
  </si>
  <si>
    <t>Тарасова Татьяна</t>
  </si>
  <si>
    <t>МС</t>
  </si>
  <si>
    <t>Самарская обл.</t>
  </si>
  <si>
    <t>Малкова Яна</t>
  </si>
  <si>
    <t>Свердловская обл.</t>
  </si>
  <si>
    <t>Маламид Евгения</t>
  </si>
  <si>
    <t>Воронежская обл.</t>
  </si>
  <si>
    <t>Назимова Евгения</t>
  </si>
  <si>
    <t>КМС</t>
  </si>
  <si>
    <t>С.-Петербург</t>
  </si>
  <si>
    <t>срыв</t>
  </si>
  <si>
    <t>Шаталова Ника</t>
  </si>
  <si>
    <t>Шабалина Мария</t>
  </si>
  <si>
    <t>Кировская обл.</t>
  </si>
  <si>
    <t>Шейко Ксения</t>
  </si>
  <si>
    <t>Айсина Юлия</t>
  </si>
  <si>
    <t>Башкортостан</t>
  </si>
  <si>
    <t>Агафонова Мария</t>
  </si>
  <si>
    <t>Москва</t>
  </si>
  <si>
    <t>Бахтемирова Дамира</t>
  </si>
  <si>
    <t>ЯНАО</t>
  </si>
  <si>
    <t>Кузнецова Ксения</t>
  </si>
  <si>
    <t>Тимофеева Татьяна</t>
  </si>
  <si>
    <t>Малютина Галина</t>
  </si>
  <si>
    <t xml:space="preserve">Калининградская обл. </t>
  </si>
  <si>
    <t>Золотарёва Елизавета</t>
  </si>
  <si>
    <t>Удмуртия</t>
  </si>
  <si>
    <t>Никуленко Юлия</t>
  </si>
  <si>
    <t>б/р</t>
  </si>
  <si>
    <t>Мурманская обл.</t>
  </si>
  <si>
    <t>н/я</t>
  </si>
  <si>
    <t>Станкевич Ольга</t>
  </si>
  <si>
    <t>21-25 марта 2005г.</t>
  </si>
  <si>
    <t>Старшие девушки. Скорость.</t>
  </si>
  <si>
    <t>Зам.по виду: Смирнов Ю.В.</t>
  </si>
  <si>
    <t>Канаева Елена</t>
  </si>
  <si>
    <t>Соколова Ольга</t>
  </si>
  <si>
    <t>Андреева Екатерина</t>
  </si>
  <si>
    <t>Шелегеда Юлия</t>
  </si>
  <si>
    <t>Баженова Мария</t>
  </si>
  <si>
    <t>Ленинградская обл.</t>
  </si>
  <si>
    <t>Михайлова Мария</t>
  </si>
  <si>
    <t>Саулевич Марина</t>
  </si>
  <si>
    <t>Челябинская обл.</t>
  </si>
  <si>
    <t>Руденко Алина</t>
  </si>
  <si>
    <t>Ростовская обл.</t>
  </si>
  <si>
    <t>Неволина Елена</t>
  </si>
  <si>
    <t>Гадиева Лейсан</t>
  </si>
  <si>
    <t>Давлетшина Маргарита</t>
  </si>
  <si>
    <t>Галлямова Надежда</t>
  </si>
  <si>
    <t>Кропп Виктория</t>
  </si>
  <si>
    <t>Карпова Алена</t>
  </si>
  <si>
    <t>Потапова Ольга</t>
  </si>
  <si>
    <t>Овченкова Евгения</t>
  </si>
  <si>
    <t>Абрамова Светлана</t>
  </si>
  <si>
    <t>Никитина Ксения</t>
  </si>
  <si>
    <t>Мартемьянова Екатерина</t>
  </si>
  <si>
    <t>Колентеева Ксения</t>
  </si>
  <si>
    <t>Калининградская обл.</t>
  </si>
  <si>
    <t>Рыбакова Татьяна</t>
  </si>
  <si>
    <t>Регион</t>
  </si>
  <si>
    <t>Степанов Александр</t>
  </si>
  <si>
    <t>Абдрахманов Сергей</t>
  </si>
  <si>
    <t>Дэви Сергей</t>
  </si>
  <si>
    <t>Кондаков Александр</t>
  </si>
  <si>
    <t>Деревенских Артем</t>
  </si>
  <si>
    <t>Якубовский Александр</t>
  </si>
  <si>
    <t>Жирнов Игорь</t>
  </si>
  <si>
    <t>Воронин Максим</t>
  </si>
  <si>
    <t>Абрамов Михаил</t>
  </si>
  <si>
    <t>Хабаров Алексей</t>
  </si>
  <si>
    <t>Чудинов Павел</t>
  </si>
  <si>
    <t>Султанов Илья</t>
  </si>
  <si>
    <t>б</t>
  </si>
  <si>
    <t>Наговицын Григорий</t>
  </si>
  <si>
    <t>Яблонский Леонид</t>
  </si>
  <si>
    <t>Валиев Владислав</t>
  </si>
  <si>
    <t>Зазулин Евгений</t>
  </si>
  <si>
    <t>Рогозин Виктор</t>
  </si>
  <si>
    <t>Гончаров Роман</t>
  </si>
  <si>
    <t>Деркачев Георгий</t>
  </si>
  <si>
    <t>Петраков Артем</t>
  </si>
  <si>
    <t>Прижавойтис Янис</t>
  </si>
  <si>
    <t>2ю</t>
  </si>
  <si>
    <t>Латвия</t>
  </si>
  <si>
    <t>Осьмуха Игорь</t>
  </si>
  <si>
    <t>Никишин Павел</t>
  </si>
  <si>
    <t>Жучихин Алексей</t>
  </si>
  <si>
    <t>Тарасов Даниил</t>
  </si>
  <si>
    <t>Тимофеев Артем</t>
  </si>
  <si>
    <t>3ю</t>
  </si>
  <si>
    <t>Колобухин Александр</t>
  </si>
  <si>
    <t>1ю</t>
  </si>
  <si>
    <t>Тарасов Евгений</t>
  </si>
  <si>
    <t>Миргиязов Руслан</t>
  </si>
  <si>
    <t>Стрикалев Денис</t>
  </si>
  <si>
    <t>Садовников Сергей</t>
  </si>
  <si>
    <t>Фофонов Владислав</t>
  </si>
  <si>
    <t>Окольничников Игорь</t>
  </si>
  <si>
    <t>Миргиязов Александр</t>
  </si>
  <si>
    <t>Кебурия Владислав</t>
  </si>
  <si>
    <t>Ашихмин Дмитрий</t>
  </si>
  <si>
    <t>Мячин Руслан</t>
  </si>
  <si>
    <t>Иванов Алексей</t>
  </si>
  <si>
    <t>Ершиков Артем</t>
  </si>
  <si>
    <t>Бородаев Виктор</t>
  </si>
  <si>
    <t>Черезов Василий</t>
  </si>
  <si>
    <t>Шарашов Дмитрий</t>
  </si>
  <si>
    <t>Бриленков Андрей</t>
  </si>
  <si>
    <t>Семенцов Дмитрий</t>
  </si>
  <si>
    <t>Юрченко Михаил</t>
  </si>
  <si>
    <t>Гладышев Андрей</t>
  </si>
  <si>
    <t>Младшие девушки. Скорость.</t>
  </si>
  <si>
    <t>Гайдамакина Алина</t>
  </si>
  <si>
    <t>Малышева Александра</t>
  </si>
  <si>
    <t>Муратшина Юлия</t>
  </si>
  <si>
    <t>Серебренная Ася</t>
  </si>
  <si>
    <t>Ермолаева Анастасия</t>
  </si>
  <si>
    <t>Круглякова Мария</t>
  </si>
  <si>
    <t>Садовникова Ольга</t>
  </si>
  <si>
    <t>Журавлева Карина</t>
  </si>
  <si>
    <t>Роостовская обл.</t>
  </si>
  <si>
    <t>Гуляева Влада</t>
  </si>
  <si>
    <t>Букашкина Анастасия</t>
  </si>
  <si>
    <t>Тонких Анна</t>
  </si>
  <si>
    <t>Зуева Кристина</t>
  </si>
  <si>
    <t>Запевалова Любовь</t>
  </si>
  <si>
    <t>Федоренко Виктория</t>
  </si>
  <si>
    <t>Сверловская обл.</t>
  </si>
  <si>
    <t>Буторина Елена</t>
  </si>
  <si>
    <t>Рагудеева Анна</t>
  </si>
  <si>
    <t>Королева Наталья</t>
  </si>
  <si>
    <t>Коробкина Екатерина</t>
  </si>
  <si>
    <t>Чернова Екатерина</t>
  </si>
  <si>
    <t>Новикова Алина</t>
  </si>
  <si>
    <t>Шишова Лиля</t>
  </si>
  <si>
    <t>Магеркина Виктория</t>
  </si>
  <si>
    <t>Моск.обл.(Королев, ЦСКА)</t>
  </si>
  <si>
    <t>Вып. разр.</t>
  </si>
  <si>
    <t>МСМК</t>
  </si>
  <si>
    <t>Челяб.обл.(Миасс)</t>
  </si>
  <si>
    <t xml:space="preserve">Калинингр. обл. </t>
  </si>
  <si>
    <t>Ленингр. обл.</t>
  </si>
  <si>
    <t>Свердлов. обл.</t>
  </si>
  <si>
    <t>Младшие юноши</t>
  </si>
  <si>
    <t>Подростки-девочки. Скорость.</t>
  </si>
  <si>
    <t>Усманова Динара</t>
  </si>
  <si>
    <t>Фахритдинова Динара</t>
  </si>
  <si>
    <t xml:space="preserve">Измайлова Алина </t>
  </si>
  <si>
    <t>Калныня Эльза</t>
  </si>
  <si>
    <t>Шаталова Елизавета</t>
  </si>
  <si>
    <t>Лукина Любовь</t>
  </si>
  <si>
    <t>Головина Александра</t>
  </si>
  <si>
    <t>Степанова Наталия</t>
  </si>
  <si>
    <t>Заикина Анна</t>
  </si>
  <si>
    <t>Норицына Анна</t>
  </si>
  <si>
    <t>Макарова Ксения</t>
  </si>
  <si>
    <t>Быстрова Варвара</t>
  </si>
  <si>
    <t>Ефремова Варвара</t>
  </si>
  <si>
    <t>Туркина Регина</t>
  </si>
  <si>
    <t>Зазулина Ирина</t>
  </si>
  <si>
    <t>Болгова Мария</t>
  </si>
  <si>
    <t>Осипова Татьяна</t>
  </si>
  <si>
    <t>Пудякова Екатерина</t>
  </si>
  <si>
    <t xml:space="preserve">Базегкская Олеся </t>
  </si>
  <si>
    <t>Малышева Мария</t>
  </si>
  <si>
    <t>Колодкина Нина</t>
  </si>
  <si>
    <t>Никулина Евгения</t>
  </si>
  <si>
    <t>Образцова Феодора</t>
  </si>
  <si>
    <t>Богданова Анна</t>
  </si>
  <si>
    <t>Якуба Ольга</t>
  </si>
  <si>
    <t>Хозяйнова Юлия</t>
  </si>
  <si>
    <t>Шелудякова Екатерина</t>
  </si>
  <si>
    <t xml:space="preserve"> Сумма</t>
  </si>
  <si>
    <t xml:space="preserve">Посьмашный Богдан </t>
  </si>
  <si>
    <t>Тер-Минасян Арман</t>
  </si>
  <si>
    <t>Тимонов Вадим</t>
  </si>
  <si>
    <t>Юсупов Родион</t>
  </si>
  <si>
    <t>Ругенс Роланд</t>
  </si>
  <si>
    <t>Кобылинский Владимир</t>
  </si>
  <si>
    <t>Рудаков Юрий</t>
  </si>
  <si>
    <t>Пьянков Артем</t>
  </si>
  <si>
    <t>Бузуев Александр</t>
  </si>
  <si>
    <t>Мухаметдинов Артем</t>
  </si>
  <si>
    <t>Фирсов Алексей</t>
  </si>
  <si>
    <t>Верховских Сергей</t>
  </si>
  <si>
    <t>Черников Иван</t>
  </si>
  <si>
    <t>Красный Егор</t>
  </si>
  <si>
    <t>Ериков Алексей</t>
  </si>
  <si>
    <t>Шейко Павел</t>
  </si>
  <si>
    <t>Токарев Игорь</t>
  </si>
  <si>
    <t>Ряховский Никита</t>
  </si>
  <si>
    <t>Спицын Иван</t>
  </si>
  <si>
    <t>Никитин Арсений</t>
  </si>
  <si>
    <t>Фофонов Станислав</t>
  </si>
  <si>
    <t>Кирсанов Любомир</t>
  </si>
  <si>
    <t>Колтунов Владимир</t>
  </si>
  <si>
    <t>Гриценко Егор</t>
  </si>
  <si>
    <t>Пономарев Антон</t>
  </si>
  <si>
    <t>Шаяхметов Станислав</t>
  </si>
  <si>
    <t>Черярин Борис</t>
  </si>
  <si>
    <t>Волков Иван</t>
  </si>
  <si>
    <t>Умрихин Максим</t>
  </si>
  <si>
    <t>Дмитренко Александр</t>
  </si>
  <si>
    <t>Болгов Михаил</t>
  </si>
  <si>
    <t>Мальм Георгий</t>
  </si>
  <si>
    <t>Ушаков Василий</t>
  </si>
  <si>
    <t>Девяткин Антон</t>
  </si>
  <si>
    <t>Володин Андрей</t>
  </si>
  <si>
    <t>Заломин Андрей</t>
  </si>
  <si>
    <t>Калугин Александр</t>
  </si>
  <si>
    <t>Кальчев Павел</t>
  </si>
  <si>
    <t>Романов Алексей</t>
  </si>
  <si>
    <t>Щеглов Евгений</t>
  </si>
  <si>
    <t>Белослудцев Никита</t>
  </si>
  <si>
    <t>Вейко Петр</t>
  </si>
  <si>
    <t>Лебедев Никита</t>
  </si>
  <si>
    <t>Сущенко Сергей</t>
  </si>
  <si>
    <t>Антонов Иван</t>
  </si>
  <si>
    <t>Богословский Артем</t>
  </si>
  <si>
    <t>Клеников Алексей</t>
  </si>
  <si>
    <t>Пирогов Евгений</t>
  </si>
  <si>
    <t>Шелудяков Игорь</t>
  </si>
  <si>
    <t>Калмыков Иван</t>
  </si>
  <si>
    <t>Воскресенский Максим</t>
  </si>
  <si>
    <t>Никулин Максим</t>
  </si>
  <si>
    <t>Мордовин Леонид</t>
  </si>
  <si>
    <t>Михеев Глеб</t>
  </si>
  <si>
    <t>Воскресенский Андрей</t>
  </si>
  <si>
    <t>Соколов Сергей</t>
  </si>
  <si>
    <t>Арсентьев Андрей</t>
  </si>
  <si>
    <t>Говорко Василий</t>
  </si>
  <si>
    <t>Капралов Дмитрий</t>
  </si>
  <si>
    <t>Подростки мальчики. Скорость.</t>
  </si>
  <si>
    <t>Юниоры. Скорость.</t>
  </si>
  <si>
    <t>Гельманов Рустам</t>
  </si>
  <si>
    <t>Байгозин Даниил</t>
  </si>
  <si>
    <t>Малков Михаил</t>
  </si>
  <si>
    <t>Коенен  Вячеслав</t>
  </si>
  <si>
    <t>Корнев Дмитрий</t>
  </si>
  <si>
    <t>Гоголь Михаил</t>
  </si>
  <si>
    <t>Калининград</t>
  </si>
  <si>
    <t>Михайлов Александр</t>
  </si>
  <si>
    <t>Томин Виталий</t>
  </si>
  <si>
    <t>Такжанов Юрий</t>
  </si>
  <si>
    <t>Смирнов Олег</t>
  </si>
  <si>
    <t>Мурзаев Владимир</t>
  </si>
  <si>
    <t>Мартынов Федор</t>
  </si>
  <si>
    <t>Яковлев Денис</t>
  </si>
  <si>
    <t>Поздняков Игорь</t>
  </si>
  <si>
    <t>Мусич Владимир</t>
  </si>
  <si>
    <t>Трухачев Александр</t>
  </si>
  <si>
    <t>Ляшев Владимир</t>
  </si>
  <si>
    <t>Дутов Сергей</t>
  </si>
  <si>
    <t>Мысливец Максим</t>
  </si>
  <si>
    <t>Жандыбаев Алексей</t>
  </si>
  <si>
    <t>Зворыгин Максим</t>
  </si>
  <si>
    <t>Арбузов Сергей</t>
  </si>
  <si>
    <t>Коваленко Александр</t>
  </si>
  <si>
    <t>Каширин Александр</t>
  </si>
  <si>
    <t>Лаптев Николай</t>
  </si>
  <si>
    <t>Радолицкий Глеб</t>
  </si>
  <si>
    <t>Зинченко Максим</t>
  </si>
  <si>
    <t>Старшие юноши. Скорость.</t>
  </si>
  <si>
    <t>Зам.судьи по виду: Смирнов Ю.В.</t>
  </si>
  <si>
    <t>Трапезников Егор</t>
  </si>
  <si>
    <t>Скачков Егор</t>
  </si>
  <si>
    <t>Григорьев Михаил</t>
  </si>
  <si>
    <t>Михайлов Алексей</t>
  </si>
  <si>
    <t>Потапов Виктор</t>
  </si>
  <si>
    <t>Сабитов Эдуард</t>
  </si>
  <si>
    <t>Нигманов Зуфар</t>
  </si>
  <si>
    <t>Тюменская обл.</t>
  </si>
  <si>
    <t>Новицкий Юрий</t>
  </si>
  <si>
    <t>Шоприн Александр</t>
  </si>
  <si>
    <t>Тужилкин Александр</t>
  </si>
  <si>
    <t>Снопов Станислав</t>
  </si>
  <si>
    <t>Красанов Юрий</t>
  </si>
  <si>
    <t>Герасимчук Кирилл</t>
  </si>
  <si>
    <t>Ушаков Михаил</t>
  </si>
  <si>
    <t>Кокорин Сергей</t>
  </si>
  <si>
    <t>Забабурин Роман</t>
  </si>
  <si>
    <t>Антипов Александр</t>
  </si>
  <si>
    <t>Попков Ярослав</t>
  </si>
  <si>
    <t>Семенов Кирилл</t>
  </si>
  <si>
    <t>Соколов Виктор</t>
  </si>
  <si>
    <t>Рогозин Иван</t>
  </si>
  <si>
    <t>Щервянин  Алексей</t>
  </si>
  <si>
    <t>Базаров Сергей</t>
  </si>
  <si>
    <t>Шимко Артем </t>
  </si>
  <si>
    <t>Егоров Борис</t>
  </si>
  <si>
    <t>Тасмаев Станислав</t>
  </si>
  <si>
    <t>Степаньков Александр</t>
  </si>
  <si>
    <t>Евгеньев Антон</t>
  </si>
  <si>
    <t>Ярема Евгений</t>
  </si>
  <si>
    <t>Шекунов Евгений</t>
  </si>
  <si>
    <t>Ершов Виктор</t>
  </si>
  <si>
    <t>Бушманов Алексей</t>
  </si>
  <si>
    <t>Фаерман Илья</t>
  </si>
  <si>
    <t>Ковалев Роман</t>
  </si>
  <si>
    <t>Васильев Александр</t>
  </si>
  <si>
    <t>Павлов Антон</t>
  </si>
  <si>
    <t>Мозжанов Дмитрий</t>
  </si>
  <si>
    <t>Васюк Павел</t>
  </si>
  <si>
    <t>Махаев Владимир</t>
  </si>
  <si>
    <t>Сергиенко Леонид</t>
  </si>
  <si>
    <t>Дьяченко Даниил</t>
  </si>
  <si>
    <t>Шахов Михаил</t>
  </si>
  <si>
    <t>Савельев Павел</t>
  </si>
  <si>
    <t>Баннов Даниил</t>
  </si>
  <si>
    <t>Продолжение</t>
  </si>
  <si>
    <t>Володина Екатерина</t>
  </si>
  <si>
    <t>Призеры. Скорость.</t>
  </si>
  <si>
    <t>Подростки-мальчики. Скорость.</t>
  </si>
  <si>
    <t>Младшие юноши. Скорость.</t>
  </si>
  <si>
    <t>Юниоры. Скорость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</si>
</sst>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00"/>
    <numFmt numFmtId="171" formatCode="mm:ss.0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justify"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0" fillId="0" borderId="2" xfId="0" applyBorder="1" applyAlignment="1">
      <alignment/>
    </xf>
    <xf numFmtId="171" fontId="4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/>
    </xf>
    <xf numFmtId="171" fontId="4" fillId="0" borderId="4" xfId="0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171" fontId="4" fillId="0" borderId="5" xfId="0" applyNumberFormat="1" applyFont="1" applyBorder="1" applyAlignment="1">
      <alignment horizontal="center"/>
    </xf>
    <xf numFmtId="171" fontId="4" fillId="0" borderId="0" xfId="0" applyNumberFormat="1" applyFont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4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171" fontId="4" fillId="0" borderId="3" xfId="0" applyNumberFormat="1" applyFont="1" applyBorder="1" applyAlignment="1">
      <alignment horizontal="center"/>
    </xf>
    <xf numFmtId="0" fontId="5" fillId="0" borderId="4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171" fontId="4" fillId="0" borderId="2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5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0" fillId="0" borderId="2" xfId="0" applyBorder="1" applyAlignment="1">
      <alignment/>
    </xf>
    <xf numFmtId="171" fontId="4" fillId="0" borderId="2" xfId="0" applyNumberFormat="1" applyFont="1" applyBorder="1" applyAlignment="1">
      <alignment/>
    </xf>
    <xf numFmtId="0" fontId="7" fillId="0" borderId="2" xfId="0" applyFont="1" applyFill="1" applyBorder="1" applyAlignment="1">
      <alignment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wrapText="1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vertical="center"/>
    </xf>
    <xf numFmtId="0" fontId="4" fillId="0" borderId="11" xfId="0" applyFont="1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171" fontId="4" fillId="0" borderId="8" xfId="0" applyNumberFormat="1" applyFont="1" applyBorder="1" applyAlignment="1">
      <alignment horizontal="center"/>
    </xf>
    <xf numFmtId="171" fontId="4" fillId="0" borderId="13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1" fontId="4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0" fillId="0" borderId="0" xfId="0" applyBorder="1" applyAlignment="1">
      <alignment/>
    </xf>
    <xf numFmtId="171" fontId="4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7" fillId="0" borderId="3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justify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justify" wrapText="1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zoomScale="75" zoomScaleNormal="75" workbookViewId="0" topLeftCell="A1">
      <selection activeCell="A8" sqref="A8:E10"/>
    </sheetView>
  </sheetViews>
  <sheetFormatPr defaultColWidth="9.00390625" defaultRowHeight="12.75"/>
  <cols>
    <col min="1" max="1" width="6.125" style="1" customWidth="1"/>
    <col min="2" max="2" width="21.875" style="0" customWidth="1"/>
    <col min="3" max="3" width="5.125" style="0" customWidth="1"/>
    <col min="4" max="4" width="6.00390625" style="0" customWidth="1"/>
    <col min="5" max="5" width="20.125" style="0" customWidth="1"/>
  </cols>
  <sheetData>
    <row r="1" spans="2:13" ht="27" customHeight="1"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2:13" ht="12.75"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ht="12.75">
      <c r="M3" s="5" t="s">
        <v>2</v>
      </c>
    </row>
    <row r="4" spans="2:13" ht="12.75">
      <c r="B4" s="106" t="s">
        <v>0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3" ht="21" customHeight="1">
      <c r="A5" s="107" t="s">
        <v>249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3" ht="12.75">
      <c r="A6" s="71" t="s">
        <v>50</v>
      </c>
      <c r="F6" s="108" t="s">
        <v>4</v>
      </c>
      <c r="G6" s="108"/>
      <c r="H6" s="109" t="s">
        <v>5</v>
      </c>
      <c r="I6" s="110"/>
      <c r="J6" s="108" t="s">
        <v>6</v>
      </c>
      <c r="K6" s="108"/>
      <c r="L6" s="108" t="s">
        <v>7</v>
      </c>
      <c r="M6" s="108"/>
    </row>
    <row r="7" spans="1:14" s="61" customFormat="1" ht="21.75" customHeight="1">
      <c r="A7" s="58" t="s">
        <v>8</v>
      </c>
      <c r="B7" s="9" t="s">
        <v>9</v>
      </c>
      <c r="C7" s="9" t="s">
        <v>10</v>
      </c>
      <c r="D7" s="9" t="s">
        <v>11</v>
      </c>
      <c r="E7" s="9" t="s">
        <v>12</v>
      </c>
      <c r="F7" s="63" t="s">
        <v>13</v>
      </c>
      <c r="G7" s="63" t="s">
        <v>14</v>
      </c>
      <c r="H7" s="63" t="s">
        <v>13</v>
      </c>
      <c r="I7" s="63" t="s">
        <v>189</v>
      </c>
      <c r="J7" s="63" t="s">
        <v>13</v>
      </c>
      <c r="K7" s="63" t="s">
        <v>14</v>
      </c>
      <c r="L7" s="63" t="s">
        <v>13</v>
      </c>
      <c r="M7" s="63" t="s">
        <v>14</v>
      </c>
      <c r="N7" s="58" t="s">
        <v>154</v>
      </c>
    </row>
    <row r="8" spans="1:14" ht="12.75">
      <c r="A8" s="13">
        <v>1</v>
      </c>
      <c r="B8" s="38" t="s">
        <v>190</v>
      </c>
      <c r="C8" s="16">
        <v>92</v>
      </c>
      <c r="D8" s="16" t="s">
        <v>24</v>
      </c>
      <c r="E8" s="15" t="s">
        <v>20</v>
      </c>
      <c r="F8" s="18">
        <v>0.00016030092592592593</v>
      </c>
      <c r="G8" s="18">
        <v>0.00034583333333333335</v>
      </c>
      <c r="H8" s="18">
        <v>0.00014768518518518519</v>
      </c>
      <c r="I8" s="18">
        <v>0.0003232638888888889</v>
      </c>
      <c r="J8" s="44">
        <v>0.0001346064814814815</v>
      </c>
      <c r="K8" s="44">
        <v>0.000296875</v>
      </c>
      <c r="L8" s="18">
        <v>0.000146875</v>
      </c>
      <c r="M8" s="18">
        <v>0.00030393518518518524</v>
      </c>
      <c r="N8" s="13" t="s">
        <v>24</v>
      </c>
    </row>
    <row r="9" spans="1:14" ht="12.75">
      <c r="A9" s="13">
        <v>2</v>
      </c>
      <c r="B9" s="15" t="s">
        <v>191</v>
      </c>
      <c r="C9" s="16">
        <v>92</v>
      </c>
      <c r="D9" s="16" t="s">
        <v>24</v>
      </c>
      <c r="E9" s="15" t="s">
        <v>34</v>
      </c>
      <c r="F9" s="18">
        <v>0.0002630787037037037</v>
      </c>
      <c r="G9" s="18">
        <v>0.0005556712962962962</v>
      </c>
      <c r="H9" s="18">
        <v>0.00022615740740740742</v>
      </c>
      <c r="I9" s="18">
        <v>0.000468287037037037</v>
      </c>
      <c r="J9" s="18">
        <v>0.0002297453703703704</v>
      </c>
      <c r="K9" s="18">
        <v>0.0004349537037037037</v>
      </c>
      <c r="L9" s="18">
        <v>0.00019386574074074076</v>
      </c>
      <c r="M9" s="18">
        <v>0.0004127314814814814</v>
      </c>
      <c r="N9" s="13" t="s">
        <v>24</v>
      </c>
    </row>
    <row r="10" spans="1:14" ht="12.75">
      <c r="A10" s="13">
        <v>3</v>
      </c>
      <c r="B10" s="15" t="s">
        <v>192</v>
      </c>
      <c r="C10" s="16">
        <v>92</v>
      </c>
      <c r="D10" s="16">
        <v>1</v>
      </c>
      <c r="E10" s="15" t="s">
        <v>25</v>
      </c>
      <c r="F10" s="18">
        <v>0.00025532407407407405</v>
      </c>
      <c r="G10" s="18">
        <v>0.0005069444444444444</v>
      </c>
      <c r="H10" s="18">
        <v>0.00021516203703703704</v>
      </c>
      <c r="I10" s="18">
        <v>0.00046921296296296294</v>
      </c>
      <c r="J10" s="18">
        <v>0.00018912037037037034</v>
      </c>
      <c r="K10" s="18">
        <v>0.00038668981481481475</v>
      </c>
      <c r="L10" s="18">
        <v>0.00019201388888888892</v>
      </c>
      <c r="M10" s="18">
        <v>0.0004028935185185186</v>
      </c>
      <c r="N10" s="13" t="s">
        <v>24</v>
      </c>
    </row>
    <row r="11" spans="1:14" s="89" customFormat="1" ht="13.5" thickBot="1">
      <c r="A11" s="19">
        <v>4</v>
      </c>
      <c r="B11" s="23" t="s">
        <v>193</v>
      </c>
      <c r="C11" s="21">
        <v>92</v>
      </c>
      <c r="D11" s="21" t="s">
        <v>108</v>
      </c>
      <c r="E11" s="23" t="s">
        <v>32</v>
      </c>
      <c r="F11" s="24">
        <v>0.0002914351851851852</v>
      </c>
      <c r="G11" s="24">
        <v>0.0005513888888888889</v>
      </c>
      <c r="H11" s="24">
        <v>0.00022708333333333334</v>
      </c>
      <c r="I11" s="24">
        <v>0.0004625</v>
      </c>
      <c r="J11" s="90">
        <v>0.00022858796296296296</v>
      </c>
      <c r="K11" s="90">
        <v>0.0004672453703703703</v>
      </c>
      <c r="L11" s="24">
        <v>0.00019490740740740742</v>
      </c>
      <c r="M11" s="24">
        <v>0.00044398148148148145</v>
      </c>
      <c r="N11" s="13">
        <v>3</v>
      </c>
    </row>
    <row r="12" spans="1:14" ht="12.75">
      <c r="A12" s="45">
        <v>5</v>
      </c>
      <c r="B12" s="26" t="s">
        <v>194</v>
      </c>
      <c r="C12" s="27">
        <v>92</v>
      </c>
      <c r="D12" s="27">
        <v>1</v>
      </c>
      <c r="E12" s="26" t="s">
        <v>100</v>
      </c>
      <c r="F12" s="28">
        <v>0.0002533564814814815</v>
      </c>
      <c r="G12" s="28">
        <v>0.0005143518518518518</v>
      </c>
      <c r="H12" s="28">
        <v>0.00023796296296296293</v>
      </c>
      <c r="I12" s="28">
        <v>0.0004724537037037037</v>
      </c>
      <c r="J12" s="29"/>
      <c r="K12" s="29"/>
      <c r="L12" s="29"/>
      <c r="M12" s="29"/>
      <c r="N12" s="13">
        <v>1</v>
      </c>
    </row>
    <row r="13" spans="1:14" ht="12.75">
      <c r="A13" s="13">
        <v>6</v>
      </c>
      <c r="B13" s="15" t="s">
        <v>195</v>
      </c>
      <c r="C13" s="16">
        <v>93</v>
      </c>
      <c r="D13" s="16" t="s">
        <v>108</v>
      </c>
      <c r="E13" s="15" t="s">
        <v>45</v>
      </c>
      <c r="F13" s="18">
        <v>0.0003271990740740741</v>
      </c>
      <c r="G13" s="18">
        <v>0.0006488425925925926</v>
      </c>
      <c r="H13" s="18">
        <v>0.00024560185185185183</v>
      </c>
      <c r="I13" s="18">
        <v>0.000530787037037037</v>
      </c>
      <c r="J13" s="29"/>
      <c r="K13" s="29"/>
      <c r="L13" s="29"/>
      <c r="M13" s="29"/>
      <c r="N13" s="13">
        <v>3</v>
      </c>
    </row>
    <row r="14" spans="1:14" ht="12.75">
      <c r="A14" s="13">
        <v>7</v>
      </c>
      <c r="B14" s="15" t="s">
        <v>196</v>
      </c>
      <c r="C14" s="16">
        <v>92</v>
      </c>
      <c r="D14" s="16">
        <v>1</v>
      </c>
      <c r="E14" s="15" t="s">
        <v>59</v>
      </c>
      <c r="F14" s="18">
        <v>0.00027349537037037034</v>
      </c>
      <c r="G14" s="18">
        <v>0.0005668981481481481</v>
      </c>
      <c r="H14" s="18">
        <v>0.0002652777777777778</v>
      </c>
      <c r="I14" s="18">
        <v>0.0005339120370370371</v>
      </c>
      <c r="J14" s="29"/>
      <c r="K14" s="29"/>
      <c r="L14" s="29"/>
      <c r="M14" s="29"/>
      <c r="N14" s="13">
        <v>1</v>
      </c>
    </row>
    <row r="15" spans="1:14" ht="12.75">
      <c r="A15" s="13">
        <v>8</v>
      </c>
      <c r="B15" s="87" t="s">
        <v>197</v>
      </c>
      <c r="C15" s="88">
        <v>92</v>
      </c>
      <c r="D15" s="88" t="s">
        <v>44</v>
      </c>
      <c r="E15" s="39" t="s">
        <v>45</v>
      </c>
      <c r="F15" s="18">
        <v>0.00029467592592592593</v>
      </c>
      <c r="G15" s="18">
        <v>0.0006226851851851852</v>
      </c>
      <c r="H15" s="18">
        <v>0.0002835648148148148</v>
      </c>
      <c r="I15" s="18">
        <v>0.0005371527777777778</v>
      </c>
      <c r="J15" s="29"/>
      <c r="K15" s="29"/>
      <c r="L15" s="29"/>
      <c r="M15" s="29"/>
      <c r="N15" s="13" t="s">
        <v>106</v>
      </c>
    </row>
    <row r="16" spans="1:14" ht="12.75">
      <c r="A16" s="13">
        <v>9</v>
      </c>
      <c r="B16" s="15" t="s">
        <v>198</v>
      </c>
      <c r="C16" s="16">
        <v>92</v>
      </c>
      <c r="D16" s="16">
        <v>1</v>
      </c>
      <c r="E16" s="15" t="s">
        <v>59</v>
      </c>
      <c r="F16" s="18">
        <v>0.0003233796296296296</v>
      </c>
      <c r="G16" s="18">
        <v>0.0006780092592592593</v>
      </c>
      <c r="H16" s="18">
        <v>0.00024618055555555553</v>
      </c>
      <c r="I16" s="18">
        <v>0.0005561342592592593</v>
      </c>
      <c r="J16" s="29"/>
      <c r="K16" s="29"/>
      <c r="L16" s="29"/>
      <c r="M16" s="29"/>
      <c r="N16" s="13">
        <v>1</v>
      </c>
    </row>
    <row r="17" spans="1:14" ht="12.75">
      <c r="A17" s="13">
        <v>10</v>
      </c>
      <c r="B17" s="15" t="s">
        <v>199</v>
      </c>
      <c r="C17" s="16">
        <v>92</v>
      </c>
      <c r="D17" s="16">
        <v>1</v>
      </c>
      <c r="E17" s="15" t="s">
        <v>20</v>
      </c>
      <c r="F17" s="18">
        <v>0.00030092592592592595</v>
      </c>
      <c r="G17" s="18">
        <v>0.0006425925925925926</v>
      </c>
      <c r="H17" s="18">
        <v>0.0002744212962962963</v>
      </c>
      <c r="I17" s="18">
        <v>0.0005576388888888889</v>
      </c>
      <c r="J17" s="29"/>
      <c r="K17" s="29"/>
      <c r="L17" s="29"/>
      <c r="M17" s="29"/>
      <c r="N17" s="13">
        <v>2</v>
      </c>
    </row>
    <row r="18" spans="1:14" ht="12.75">
      <c r="A18" s="13">
        <v>11</v>
      </c>
      <c r="B18" s="15" t="s">
        <v>200</v>
      </c>
      <c r="C18" s="16">
        <v>93</v>
      </c>
      <c r="D18" s="16">
        <v>1</v>
      </c>
      <c r="E18" s="15" t="s">
        <v>20</v>
      </c>
      <c r="F18" s="18">
        <v>0.00032673611111111114</v>
      </c>
      <c r="G18" s="18">
        <v>0.0006436342592592593</v>
      </c>
      <c r="H18" s="18">
        <v>0.0002900462962962963</v>
      </c>
      <c r="I18" s="18">
        <v>0.0005688657407407407</v>
      </c>
      <c r="J18" s="29"/>
      <c r="K18" s="29"/>
      <c r="L18" s="29"/>
      <c r="M18" s="29"/>
      <c r="N18" s="13">
        <v>2</v>
      </c>
    </row>
    <row r="19" spans="1:14" ht="12.75">
      <c r="A19" s="13">
        <v>12</v>
      </c>
      <c r="B19" s="15" t="s">
        <v>201</v>
      </c>
      <c r="C19" s="16">
        <v>92</v>
      </c>
      <c r="D19" s="16">
        <v>1</v>
      </c>
      <c r="E19" s="15" t="s">
        <v>61</v>
      </c>
      <c r="F19" s="18">
        <v>0.0002822916666666667</v>
      </c>
      <c r="G19" s="18">
        <v>0.0005790509259259259</v>
      </c>
      <c r="H19" s="18">
        <v>0.00028472222222222223</v>
      </c>
      <c r="I19" s="18">
        <v>0.0005770833333333333</v>
      </c>
      <c r="J19" s="29"/>
      <c r="K19" s="29"/>
      <c r="L19" s="29"/>
      <c r="M19" s="29"/>
      <c r="N19" s="13">
        <v>2</v>
      </c>
    </row>
    <row r="20" spans="1:14" ht="12.75">
      <c r="A20" s="13">
        <v>13</v>
      </c>
      <c r="B20" s="15" t="s">
        <v>202</v>
      </c>
      <c r="C20" s="16">
        <v>92</v>
      </c>
      <c r="D20" s="16" t="s">
        <v>99</v>
      </c>
      <c r="E20" s="15" t="s">
        <v>20</v>
      </c>
      <c r="F20" s="18">
        <v>0.0003136574074074074</v>
      </c>
      <c r="G20" s="18">
        <v>0.0006368055555555556</v>
      </c>
      <c r="H20" s="18">
        <v>0.0002824074074074074</v>
      </c>
      <c r="I20" s="18">
        <v>0.0005839120370370371</v>
      </c>
      <c r="J20" s="29"/>
      <c r="K20" s="29"/>
      <c r="L20" s="29"/>
      <c r="M20" s="29"/>
      <c r="N20" s="13" t="s">
        <v>108</v>
      </c>
    </row>
    <row r="21" spans="1:14" ht="12.75">
      <c r="A21" s="13">
        <v>14</v>
      </c>
      <c r="B21" s="15" t="s">
        <v>203</v>
      </c>
      <c r="C21" s="16">
        <v>92</v>
      </c>
      <c r="D21" s="16">
        <v>1</v>
      </c>
      <c r="E21" s="15" t="s">
        <v>22</v>
      </c>
      <c r="F21" s="18">
        <v>0.0002503472222222222</v>
      </c>
      <c r="G21" s="18">
        <v>0.0005748842592592593</v>
      </c>
      <c r="H21" s="18">
        <v>0.00028842592592592597</v>
      </c>
      <c r="I21" s="18">
        <v>0.0006055555555555556</v>
      </c>
      <c r="J21" s="29"/>
      <c r="K21" s="29"/>
      <c r="L21" s="29"/>
      <c r="M21" s="29"/>
      <c r="N21" s="13">
        <v>3</v>
      </c>
    </row>
    <row r="22" spans="1:14" ht="12.75">
      <c r="A22" s="13">
        <v>15</v>
      </c>
      <c r="B22" s="15" t="s">
        <v>204</v>
      </c>
      <c r="C22" s="16">
        <v>92</v>
      </c>
      <c r="D22" s="16">
        <v>1</v>
      </c>
      <c r="E22" s="15" t="s">
        <v>34</v>
      </c>
      <c r="F22" s="18">
        <v>0.0002893518518518519</v>
      </c>
      <c r="G22" s="18">
        <v>0.0006107638888888889</v>
      </c>
      <c r="H22" s="18">
        <v>0.00030000000000000003</v>
      </c>
      <c r="I22" s="18">
        <v>0.0006105324074074074</v>
      </c>
      <c r="J22" s="29"/>
      <c r="K22" s="29"/>
      <c r="L22" s="29"/>
      <c r="M22" s="29"/>
      <c r="N22" s="13">
        <v>3</v>
      </c>
    </row>
    <row r="23" spans="1:14" ht="13.5" thickBot="1">
      <c r="A23" s="19">
        <v>16</v>
      </c>
      <c r="B23" s="23" t="s">
        <v>205</v>
      </c>
      <c r="C23" s="21">
        <v>93</v>
      </c>
      <c r="D23" s="21">
        <v>1</v>
      </c>
      <c r="E23" s="23" t="s">
        <v>22</v>
      </c>
      <c r="F23" s="24">
        <v>0.00025532407407407405</v>
      </c>
      <c r="G23" s="24">
        <v>0.0005616898148148149</v>
      </c>
      <c r="H23" s="24" t="s">
        <v>26</v>
      </c>
      <c r="I23" s="24"/>
      <c r="J23" s="29"/>
      <c r="K23" s="29"/>
      <c r="L23" s="29"/>
      <c r="M23" s="29"/>
      <c r="N23" s="13">
        <v>3</v>
      </c>
    </row>
    <row r="24" spans="1:14" ht="12.75">
      <c r="A24" s="45">
        <v>17</v>
      </c>
      <c r="B24" s="26" t="s">
        <v>206</v>
      </c>
      <c r="C24" s="27">
        <v>93</v>
      </c>
      <c r="D24" s="27">
        <v>2</v>
      </c>
      <c r="E24" s="26" t="s">
        <v>20</v>
      </c>
      <c r="F24" s="28">
        <v>0.000324537037037037</v>
      </c>
      <c r="G24" s="28">
        <v>0.0006913194444444444</v>
      </c>
      <c r="H24" s="29"/>
      <c r="I24" s="29"/>
      <c r="J24" s="29"/>
      <c r="K24" s="29"/>
      <c r="L24" s="29"/>
      <c r="M24" s="29"/>
      <c r="N24" s="13" t="s">
        <v>108</v>
      </c>
    </row>
    <row r="25" spans="1:14" ht="12.75">
      <c r="A25" s="13">
        <v>18</v>
      </c>
      <c r="B25" s="30" t="s">
        <v>207</v>
      </c>
      <c r="C25" s="16">
        <v>93</v>
      </c>
      <c r="D25" s="31">
        <v>3</v>
      </c>
      <c r="E25" s="15" t="s">
        <v>25</v>
      </c>
      <c r="F25" s="18">
        <v>0.000344212962962963</v>
      </c>
      <c r="G25" s="18">
        <v>0.0007731481481481481</v>
      </c>
      <c r="H25" s="29"/>
      <c r="I25" s="29"/>
      <c r="J25" s="29"/>
      <c r="K25" s="29"/>
      <c r="L25" s="29"/>
      <c r="M25" s="29"/>
      <c r="N25" s="13" t="s">
        <v>108</v>
      </c>
    </row>
    <row r="26" spans="1:14" ht="12.75">
      <c r="A26" s="13">
        <v>19</v>
      </c>
      <c r="B26" s="15" t="s">
        <v>208</v>
      </c>
      <c r="C26" s="16">
        <v>93</v>
      </c>
      <c r="D26" s="16">
        <v>2</v>
      </c>
      <c r="E26" s="15" t="s">
        <v>29</v>
      </c>
      <c r="F26" s="18">
        <v>0.0003751157407407407</v>
      </c>
      <c r="G26" s="18">
        <v>0.0007859953703703704</v>
      </c>
      <c r="H26" s="29"/>
      <c r="I26" s="29"/>
      <c r="J26" s="29"/>
      <c r="K26" s="29"/>
      <c r="L26" s="29"/>
      <c r="M26" s="29"/>
      <c r="N26" s="13" t="s">
        <v>108</v>
      </c>
    </row>
    <row r="27" spans="1:14" ht="12.75">
      <c r="A27" s="13">
        <v>20</v>
      </c>
      <c r="B27" s="47" t="s">
        <v>209</v>
      </c>
      <c r="C27" s="48">
        <v>92</v>
      </c>
      <c r="D27" s="48">
        <v>1</v>
      </c>
      <c r="E27" s="47" t="s">
        <v>34</v>
      </c>
      <c r="F27" s="18">
        <v>0.00040034722222222224</v>
      </c>
      <c r="G27" s="18">
        <v>0.0008135416666666667</v>
      </c>
      <c r="H27" s="29"/>
      <c r="I27" s="29"/>
      <c r="J27" s="29"/>
      <c r="K27" s="29"/>
      <c r="L27" s="29"/>
      <c r="M27" s="29"/>
      <c r="N27" s="13" t="s">
        <v>108</v>
      </c>
    </row>
    <row r="28" spans="1:14" ht="12.75">
      <c r="A28" s="13">
        <v>21</v>
      </c>
      <c r="B28" s="15" t="s">
        <v>210</v>
      </c>
      <c r="C28" s="16">
        <v>93</v>
      </c>
      <c r="D28" s="16">
        <v>2</v>
      </c>
      <c r="E28" s="15" t="s">
        <v>34</v>
      </c>
      <c r="F28" s="18">
        <v>0.00036377314814814817</v>
      </c>
      <c r="G28" s="18">
        <v>0.0008149305555555556</v>
      </c>
      <c r="H28" s="29"/>
      <c r="I28" s="29"/>
      <c r="J28" s="29"/>
      <c r="K28" s="29"/>
      <c r="L28" s="29"/>
      <c r="M28" s="29"/>
      <c r="N28" s="13" t="s">
        <v>99</v>
      </c>
    </row>
    <row r="29" spans="1:14" ht="12.75">
      <c r="A29" s="13">
        <v>22</v>
      </c>
      <c r="B29" s="15" t="s">
        <v>211</v>
      </c>
      <c r="C29" s="16">
        <v>93</v>
      </c>
      <c r="D29" s="16" t="s">
        <v>108</v>
      </c>
      <c r="E29" s="15" t="s">
        <v>25</v>
      </c>
      <c r="F29" s="18">
        <v>0.0004155092592592592</v>
      </c>
      <c r="G29" s="18">
        <v>0.0008249999999999999</v>
      </c>
      <c r="H29" s="29"/>
      <c r="I29" s="29"/>
      <c r="J29" s="29"/>
      <c r="K29" s="29"/>
      <c r="L29" s="29"/>
      <c r="M29" s="29"/>
      <c r="N29" s="13" t="s">
        <v>99</v>
      </c>
    </row>
    <row r="30" spans="1:14" ht="12.75">
      <c r="A30" s="13">
        <v>23</v>
      </c>
      <c r="B30" s="15" t="s">
        <v>212</v>
      </c>
      <c r="C30" s="16">
        <v>93</v>
      </c>
      <c r="D30" s="31" t="s">
        <v>108</v>
      </c>
      <c r="E30" s="15" t="s">
        <v>25</v>
      </c>
      <c r="F30" s="18">
        <v>0.0004482638888888889</v>
      </c>
      <c r="G30" s="18">
        <v>0.0008644675925925925</v>
      </c>
      <c r="H30" s="29"/>
      <c r="I30" s="29"/>
      <c r="J30" s="29"/>
      <c r="K30" s="29"/>
      <c r="L30" s="29"/>
      <c r="M30" s="29"/>
      <c r="N30" s="13" t="s">
        <v>99</v>
      </c>
    </row>
    <row r="31" spans="1:14" ht="12.75">
      <c r="A31" s="13">
        <v>24</v>
      </c>
      <c r="B31" s="30" t="s">
        <v>213</v>
      </c>
      <c r="C31" s="16">
        <v>94</v>
      </c>
      <c r="D31" s="31" t="s">
        <v>108</v>
      </c>
      <c r="E31" s="15" t="s">
        <v>25</v>
      </c>
      <c r="F31" s="18">
        <v>0.00047592592592592587</v>
      </c>
      <c r="G31" s="18">
        <v>0.0009532407407407407</v>
      </c>
      <c r="H31" s="29"/>
      <c r="I31" s="29"/>
      <c r="J31" s="29"/>
      <c r="K31" s="29"/>
      <c r="L31" s="29"/>
      <c r="M31" s="29"/>
      <c r="N31" s="13" t="s">
        <v>99</v>
      </c>
    </row>
    <row r="32" spans="1:14" ht="12.75">
      <c r="A32" s="13">
        <v>25</v>
      </c>
      <c r="B32" s="15" t="s">
        <v>214</v>
      </c>
      <c r="C32" s="16">
        <v>94</v>
      </c>
      <c r="D32" s="16" t="s">
        <v>108</v>
      </c>
      <c r="E32" s="15" t="s">
        <v>74</v>
      </c>
      <c r="F32" s="18">
        <v>0.0004923611111111111</v>
      </c>
      <c r="G32" s="18">
        <v>0.000979050925925926</v>
      </c>
      <c r="H32" s="29"/>
      <c r="I32" s="29"/>
      <c r="J32" s="29"/>
      <c r="K32" s="29"/>
      <c r="L32" s="29"/>
      <c r="M32" s="29"/>
      <c r="N32" s="13" t="s">
        <v>99</v>
      </c>
    </row>
    <row r="33" spans="1:14" ht="12.75">
      <c r="A33" s="13">
        <v>26</v>
      </c>
      <c r="B33" s="15" t="s">
        <v>215</v>
      </c>
      <c r="C33" s="16">
        <v>93</v>
      </c>
      <c r="D33" s="16" t="s">
        <v>106</v>
      </c>
      <c r="E33" s="15" t="s">
        <v>34</v>
      </c>
      <c r="F33" s="18">
        <v>0.000472337962962963</v>
      </c>
      <c r="G33" s="18">
        <v>0.0010061342592592594</v>
      </c>
      <c r="H33" s="29"/>
      <c r="I33" s="29"/>
      <c r="J33" s="29"/>
      <c r="K33" s="29"/>
      <c r="L33" s="29"/>
      <c r="M33" s="29"/>
      <c r="N33" s="13" t="s">
        <v>106</v>
      </c>
    </row>
    <row r="34" spans="1:14" ht="12.75">
      <c r="A34" s="13">
        <v>27</v>
      </c>
      <c r="B34" s="15" t="s">
        <v>216</v>
      </c>
      <c r="C34" s="16">
        <v>92</v>
      </c>
      <c r="D34" s="16">
        <v>3</v>
      </c>
      <c r="E34" s="15" t="s">
        <v>61</v>
      </c>
      <c r="F34" s="18">
        <v>0.0005043981481481481</v>
      </c>
      <c r="G34" s="18">
        <v>0.0010186342592592593</v>
      </c>
      <c r="H34" s="29"/>
      <c r="I34" s="29"/>
      <c r="J34" s="29"/>
      <c r="K34" s="29"/>
      <c r="L34" s="29"/>
      <c r="M34" s="29"/>
      <c r="N34" s="13" t="s">
        <v>106</v>
      </c>
    </row>
    <row r="35" spans="1:14" ht="12.75">
      <c r="A35" s="13">
        <v>28</v>
      </c>
      <c r="B35" s="15" t="s">
        <v>217</v>
      </c>
      <c r="C35" s="16">
        <v>92</v>
      </c>
      <c r="D35" s="16" t="s">
        <v>106</v>
      </c>
      <c r="E35" s="15" t="s">
        <v>42</v>
      </c>
      <c r="F35" s="18">
        <v>0.0004918981481481482</v>
      </c>
      <c r="G35" s="18">
        <v>0.0010658564814814814</v>
      </c>
      <c r="H35" s="29"/>
      <c r="I35" s="29"/>
      <c r="J35" s="29"/>
      <c r="K35" s="29"/>
      <c r="L35" s="29"/>
      <c r="M35" s="29"/>
      <c r="N35" s="13" t="s">
        <v>106</v>
      </c>
    </row>
    <row r="36" spans="1:14" ht="12.75">
      <c r="A36" s="13">
        <v>29</v>
      </c>
      <c r="B36" s="39" t="s">
        <v>218</v>
      </c>
      <c r="C36" s="40">
        <v>94</v>
      </c>
      <c r="D36" s="40" t="s">
        <v>44</v>
      </c>
      <c r="E36" s="39" t="s">
        <v>42</v>
      </c>
      <c r="F36" s="18">
        <v>0.0006092592592592593</v>
      </c>
      <c r="G36" s="18">
        <v>0.001128125</v>
      </c>
      <c r="H36" s="29"/>
      <c r="I36" s="29"/>
      <c r="J36" s="29"/>
      <c r="K36" s="29"/>
      <c r="L36" s="29"/>
      <c r="M36" s="29"/>
      <c r="N36" s="13" t="s">
        <v>106</v>
      </c>
    </row>
    <row r="37" spans="1:14" ht="12.75">
      <c r="A37" s="13">
        <v>30</v>
      </c>
      <c r="B37" s="15" t="s">
        <v>219</v>
      </c>
      <c r="C37" s="16">
        <v>92</v>
      </c>
      <c r="D37" s="16" t="s">
        <v>106</v>
      </c>
      <c r="E37" s="15" t="s">
        <v>74</v>
      </c>
      <c r="F37" s="18">
        <v>0.0005256944444444444</v>
      </c>
      <c r="G37" s="18">
        <v>0.0011405092592592593</v>
      </c>
      <c r="H37" s="29"/>
      <c r="I37" s="29"/>
      <c r="J37" s="29"/>
      <c r="K37" s="29"/>
      <c r="L37" s="29"/>
      <c r="M37" s="29"/>
      <c r="N37" s="13" t="s">
        <v>106</v>
      </c>
    </row>
    <row r="38" spans="1:14" ht="12.75">
      <c r="A38" s="13">
        <v>31</v>
      </c>
      <c r="B38" s="15" t="s">
        <v>220</v>
      </c>
      <c r="C38" s="16">
        <v>96</v>
      </c>
      <c r="D38" s="31" t="s">
        <v>108</v>
      </c>
      <c r="E38" s="15" t="s">
        <v>25</v>
      </c>
      <c r="F38" s="18">
        <v>0.0005539351851851852</v>
      </c>
      <c r="G38" s="18">
        <v>0.0012384259259259258</v>
      </c>
      <c r="H38" s="29"/>
      <c r="I38" s="29"/>
      <c r="J38" s="29"/>
      <c r="K38" s="29"/>
      <c r="L38" s="29"/>
      <c r="M38" s="29"/>
      <c r="N38" s="13" t="s">
        <v>106</v>
      </c>
    </row>
    <row r="39" spans="1:14" ht="12.75">
      <c r="A39" s="13">
        <v>32</v>
      </c>
      <c r="B39" s="15" t="s">
        <v>221</v>
      </c>
      <c r="C39" s="16">
        <v>95</v>
      </c>
      <c r="D39" s="16" t="s">
        <v>108</v>
      </c>
      <c r="E39" s="15" t="s">
        <v>56</v>
      </c>
      <c r="F39" s="18">
        <v>0.0006706018518518519</v>
      </c>
      <c r="G39" s="18">
        <v>0.0013266203703703704</v>
      </c>
      <c r="H39" s="29"/>
      <c r="I39" s="29"/>
      <c r="J39" s="29"/>
      <c r="K39" s="29"/>
      <c r="L39" s="29"/>
      <c r="M39" s="29"/>
      <c r="N39" s="13" t="s">
        <v>106</v>
      </c>
    </row>
    <row r="40" spans="1:14" ht="12.75">
      <c r="A40" s="13">
        <v>33</v>
      </c>
      <c r="B40" s="15" t="s">
        <v>222</v>
      </c>
      <c r="C40" s="16">
        <v>96</v>
      </c>
      <c r="D40" s="16" t="s">
        <v>106</v>
      </c>
      <c r="E40" s="15" t="s">
        <v>20</v>
      </c>
      <c r="F40" s="18">
        <v>0.0007826388888888888</v>
      </c>
      <c r="G40" s="18">
        <v>0.0015162037037037036</v>
      </c>
      <c r="H40" s="29"/>
      <c r="I40" s="29"/>
      <c r="J40" s="29"/>
      <c r="K40" s="29"/>
      <c r="L40" s="29"/>
      <c r="M40" s="29"/>
      <c r="N40" s="13" t="s">
        <v>106</v>
      </c>
    </row>
    <row r="41" spans="1:14" ht="12.75">
      <c r="A41" s="13">
        <v>34</v>
      </c>
      <c r="B41" s="38" t="s">
        <v>223</v>
      </c>
      <c r="C41" s="16">
        <v>92</v>
      </c>
      <c r="D41" s="16" t="s">
        <v>106</v>
      </c>
      <c r="E41" s="15" t="s">
        <v>34</v>
      </c>
      <c r="F41" s="18">
        <v>0.0007408564814814816</v>
      </c>
      <c r="G41" s="18">
        <v>0.0015655092592592593</v>
      </c>
      <c r="H41" s="29"/>
      <c r="I41" s="29"/>
      <c r="J41" s="29"/>
      <c r="K41" s="29"/>
      <c r="L41" s="29"/>
      <c r="M41" s="29"/>
      <c r="N41" s="13" t="s">
        <v>106</v>
      </c>
    </row>
    <row r="42" spans="1:13" ht="12.75">
      <c r="A42" s="13">
        <v>35</v>
      </c>
      <c r="B42" s="47" t="s">
        <v>224</v>
      </c>
      <c r="C42" s="48">
        <v>94</v>
      </c>
      <c r="D42" s="48" t="s">
        <v>106</v>
      </c>
      <c r="E42" s="47" t="s">
        <v>34</v>
      </c>
      <c r="F42" s="18">
        <v>0.0007596064814814817</v>
      </c>
      <c r="G42" s="18">
        <v>0.0015995370370370371</v>
      </c>
      <c r="H42" s="29"/>
      <c r="I42" s="29"/>
      <c r="J42" s="29"/>
      <c r="K42" s="29"/>
      <c r="L42" s="29"/>
      <c r="M42" s="29"/>
    </row>
    <row r="43" spans="1:13" ht="12.75">
      <c r="A43" s="13">
        <v>36</v>
      </c>
      <c r="B43" s="15" t="s">
        <v>225</v>
      </c>
      <c r="C43" s="16">
        <v>93</v>
      </c>
      <c r="D43" s="16" t="s">
        <v>99</v>
      </c>
      <c r="E43" s="15" t="s">
        <v>74</v>
      </c>
      <c r="F43" s="18">
        <v>0.0006784722222222222</v>
      </c>
      <c r="G43" s="18">
        <v>0.0016082175925925925</v>
      </c>
      <c r="H43" s="29"/>
      <c r="I43" s="29"/>
      <c r="J43" s="29"/>
      <c r="K43" s="29"/>
      <c r="L43" s="29"/>
      <c r="M43" s="29"/>
    </row>
    <row r="44" spans="1:13" ht="12.75">
      <c r="A44" s="13">
        <v>37</v>
      </c>
      <c r="B44" s="15" t="s">
        <v>226</v>
      </c>
      <c r="C44" s="16">
        <v>95</v>
      </c>
      <c r="D44" s="16" t="s">
        <v>106</v>
      </c>
      <c r="E44" s="15" t="s">
        <v>20</v>
      </c>
      <c r="F44" s="18">
        <v>0.0008818287037037037</v>
      </c>
      <c r="G44" s="18">
        <v>0.0016295138888888887</v>
      </c>
      <c r="H44" s="29"/>
      <c r="I44" s="29"/>
      <c r="J44" s="29"/>
      <c r="K44" s="29"/>
      <c r="L44" s="29"/>
      <c r="M44" s="29"/>
    </row>
    <row r="45" spans="1:13" ht="12.75">
      <c r="A45" s="13">
        <v>38</v>
      </c>
      <c r="B45" s="15" t="s">
        <v>227</v>
      </c>
      <c r="C45" s="16">
        <v>95</v>
      </c>
      <c r="D45" s="16" t="s">
        <v>106</v>
      </c>
      <c r="E45" s="15" t="s">
        <v>34</v>
      </c>
      <c r="F45" s="18">
        <v>0.0008541666666666667</v>
      </c>
      <c r="G45" s="18">
        <v>0.0018149305555555557</v>
      </c>
      <c r="H45" s="29"/>
      <c r="I45" s="29"/>
      <c r="J45" s="29"/>
      <c r="K45" s="29"/>
      <c r="L45" s="29"/>
      <c r="M45" s="29"/>
    </row>
    <row r="46" spans="1:11" ht="12.75">
      <c r="A46" s="13">
        <v>39</v>
      </c>
      <c r="B46" s="43" t="s">
        <v>228</v>
      </c>
      <c r="C46" s="16">
        <v>94</v>
      </c>
      <c r="D46" s="16" t="s">
        <v>44</v>
      </c>
      <c r="E46" s="15" t="s">
        <v>45</v>
      </c>
      <c r="F46" s="18">
        <v>0.0010552083333333333</v>
      </c>
      <c r="G46" s="18">
        <v>0.002093634259259259</v>
      </c>
      <c r="H46" s="1"/>
      <c r="I46" s="1"/>
      <c r="J46" s="1"/>
      <c r="K46" s="1"/>
    </row>
    <row r="47" spans="1:11" ht="12.75">
      <c r="A47" s="13">
        <v>40</v>
      </c>
      <c r="B47" s="38" t="s">
        <v>229</v>
      </c>
      <c r="C47" s="16">
        <v>95</v>
      </c>
      <c r="D47" s="16" t="s">
        <v>44</v>
      </c>
      <c r="E47" s="15" t="s">
        <v>34</v>
      </c>
      <c r="F47" s="18">
        <v>0.0014506944444444446</v>
      </c>
      <c r="G47" s="18">
        <v>0.0029601851851851855</v>
      </c>
      <c r="H47" s="1"/>
      <c r="I47" s="1"/>
      <c r="J47" s="1"/>
      <c r="K47" s="1"/>
    </row>
    <row r="48" spans="1:11" ht="12.75">
      <c r="A48" s="13">
        <v>41</v>
      </c>
      <c r="B48" s="15" t="s">
        <v>230</v>
      </c>
      <c r="C48" s="16">
        <v>93</v>
      </c>
      <c r="D48" s="16" t="s">
        <v>106</v>
      </c>
      <c r="E48" s="15" t="s">
        <v>42</v>
      </c>
      <c r="F48" s="18">
        <v>0.0007704861111111111</v>
      </c>
      <c r="G48" s="18" t="s">
        <v>26</v>
      </c>
      <c r="H48" s="1"/>
      <c r="I48" s="1"/>
      <c r="J48" s="1"/>
      <c r="K48" s="1"/>
    </row>
    <row r="49" spans="1:11" ht="12.75">
      <c r="A49" s="13">
        <v>42</v>
      </c>
      <c r="B49" s="30" t="s">
        <v>231</v>
      </c>
      <c r="C49" s="16">
        <v>96</v>
      </c>
      <c r="D49" s="31" t="s">
        <v>106</v>
      </c>
      <c r="E49" s="15" t="s">
        <v>25</v>
      </c>
      <c r="F49" s="18">
        <v>0.000930324074074074</v>
      </c>
      <c r="G49" s="18" t="s">
        <v>26</v>
      </c>
      <c r="H49" s="1"/>
      <c r="I49" s="1"/>
      <c r="J49" s="1"/>
      <c r="K49" s="1"/>
    </row>
    <row r="50" spans="1:11" ht="12.75">
      <c r="A50" s="13"/>
      <c r="B50" s="15" t="s">
        <v>232</v>
      </c>
      <c r="C50" s="16">
        <v>93</v>
      </c>
      <c r="D50" s="16" t="s">
        <v>44</v>
      </c>
      <c r="E50" s="15" t="s">
        <v>45</v>
      </c>
      <c r="F50" s="18" t="s">
        <v>26</v>
      </c>
      <c r="G50" s="18"/>
      <c r="H50" s="1"/>
      <c r="I50" s="1"/>
      <c r="J50" s="1"/>
      <c r="K50" s="1"/>
    </row>
    <row r="51" spans="1:11" ht="12.75">
      <c r="A51" s="13"/>
      <c r="B51" s="15" t="s">
        <v>233</v>
      </c>
      <c r="C51" s="16">
        <v>93</v>
      </c>
      <c r="D51" s="48" t="s">
        <v>106</v>
      </c>
      <c r="E51" s="15" t="s">
        <v>34</v>
      </c>
      <c r="F51" s="18" t="s">
        <v>26</v>
      </c>
      <c r="G51" s="18"/>
      <c r="H51" s="1"/>
      <c r="I51" s="1"/>
      <c r="J51" s="1"/>
      <c r="K51" s="1"/>
    </row>
    <row r="52" spans="1:11" ht="12.75">
      <c r="A52" s="13"/>
      <c r="B52" s="15" t="s">
        <v>234</v>
      </c>
      <c r="C52" s="16">
        <v>96</v>
      </c>
      <c r="D52" s="16" t="s">
        <v>106</v>
      </c>
      <c r="E52" s="15" t="s">
        <v>34</v>
      </c>
      <c r="F52" s="18" t="s">
        <v>26</v>
      </c>
      <c r="G52" s="18"/>
      <c r="H52" s="1"/>
      <c r="I52" s="1"/>
      <c r="J52" s="1"/>
      <c r="K52" s="1"/>
    </row>
    <row r="53" spans="1:11" ht="12.75">
      <c r="A53" s="13"/>
      <c r="B53" s="43" t="s">
        <v>235</v>
      </c>
      <c r="C53" s="16">
        <v>94</v>
      </c>
      <c r="D53" s="16" t="s">
        <v>44</v>
      </c>
      <c r="E53" s="15" t="s">
        <v>45</v>
      </c>
      <c r="F53" s="18" t="s">
        <v>26</v>
      </c>
      <c r="G53" s="18"/>
      <c r="H53" s="1"/>
      <c r="I53" s="1"/>
      <c r="J53" s="1"/>
      <c r="K53" s="1"/>
    </row>
    <row r="54" spans="1:11" ht="12.75">
      <c r="A54" s="13"/>
      <c r="B54" s="43" t="s">
        <v>236</v>
      </c>
      <c r="C54" s="16">
        <v>92</v>
      </c>
      <c r="D54" s="16" t="s">
        <v>44</v>
      </c>
      <c r="E54" s="15" t="s">
        <v>45</v>
      </c>
      <c r="F54" s="18" t="s">
        <v>26</v>
      </c>
      <c r="G54" s="18"/>
      <c r="H54" s="1"/>
      <c r="I54" s="1"/>
      <c r="J54" s="1"/>
      <c r="K54" s="1"/>
    </row>
    <row r="55" spans="1:11" ht="12.75">
      <c r="A55" s="13"/>
      <c r="B55" s="47" t="s">
        <v>237</v>
      </c>
      <c r="C55" s="48">
        <v>92</v>
      </c>
      <c r="D55" s="48" t="s">
        <v>44</v>
      </c>
      <c r="E55" s="15" t="s">
        <v>45</v>
      </c>
      <c r="F55" s="18" t="s">
        <v>26</v>
      </c>
      <c r="G55" s="18"/>
      <c r="H55" s="1"/>
      <c r="I55" s="1"/>
      <c r="J55" s="1"/>
      <c r="K55" s="1"/>
    </row>
    <row r="56" spans="1:11" ht="12.75">
      <c r="A56" s="13"/>
      <c r="B56" s="47" t="s">
        <v>238</v>
      </c>
      <c r="C56" s="48">
        <v>95</v>
      </c>
      <c r="D56" s="48" t="s">
        <v>106</v>
      </c>
      <c r="E56" s="47" t="s">
        <v>34</v>
      </c>
      <c r="F56" s="18" t="s">
        <v>26</v>
      </c>
      <c r="G56" s="18"/>
      <c r="H56" s="1"/>
      <c r="I56" s="1"/>
      <c r="J56" s="1"/>
      <c r="K56" s="1"/>
    </row>
    <row r="57" spans="1:11" ht="12.75">
      <c r="A57" s="13"/>
      <c r="B57" s="47" t="s">
        <v>239</v>
      </c>
      <c r="C57" s="48">
        <v>92</v>
      </c>
      <c r="D57" s="48" t="s">
        <v>44</v>
      </c>
      <c r="E57" s="39" t="s">
        <v>45</v>
      </c>
      <c r="F57" s="18" t="s">
        <v>26</v>
      </c>
      <c r="G57" s="18"/>
      <c r="H57" s="1"/>
      <c r="I57" s="1"/>
      <c r="J57" s="1"/>
      <c r="K57" s="1"/>
    </row>
    <row r="58" spans="1:11" ht="12.75">
      <c r="A58" s="13"/>
      <c r="B58" s="15" t="s">
        <v>240</v>
      </c>
      <c r="C58" s="16">
        <v>98</v>
      </c>
      <c r="D58" s="31" t="s">
        <v>44</v>
      </c>
      <c r="E58" s="15" t="s">
        <v>45</v>
      </c>
      <c r="F58" s="18" t="s">
        <v>26</v>
      </c>
      <c r="G58" s="18"/>
      <c r="H58" s="1"/>
      <c r="I58" s="1"/>
      <c r="J58" s="1"/>
      <c r="K58" s="1"/>
    </row>
    <row r="59" spans="1:11" ht="12.75">
      <c r="A59" s="13"/>
      <c r="B59" s="26" t="s">
        <v>241</v>
      </c>
      <c r="C59" s="27">
        <v>95</v>
      </c>
      <c r="D59" s="27" t="s">
        <v>44</v>
      </c>
      <c r="E59" s="15" t="s">
        <v>29</v>
      </c>
      <c r="F59" s="18" t="s">
        <v>26</v>
      </c>
      <c r="G59" s="18"/>
      <c r="H59" s="1"/>
      <c r="I59" s="1"/>
      <c r="J59" s="1"/>
      <c r="K59" s="1"/>
    </row>
    <row r="60" spans="1:11" ht="12.75">
      <c r="A60" s="13"/>
      <c r="B60" s="43" t="s">
        <v>242</v>
      </c>
      <c r="C60" s="16">
        <v>95</v>
      </c>
      <c r="D60" s="16" t="s">
        <v>44</v>
      </c>
      <c r="E60" s="15" t="s">
        <v>45</v>
      </c>
      <c r="F60" s="18" t="s">
        <v>26</v>
      </c>
      <c r="G60" s="18"/>
      <c r="H60" s="1"/>
      <c r="I60" s="1"/>
      <c r="J60" s="1"/>
      <c r="K60" s="1"/>
    </row>
    <row r="61" spans="1:11" ht="12.75">
      <c r="A61" s="13"/>
      <c r="B61" s="39" t="s">
        <v>243</v>
      </c>
      <c r="C61" s="40">
        <v>95</v>
      </c>
      <c r="D61" s="40" t="s">
        <v>106</v>
      </c>
      <c r="E61" s="39" t="s">
        <v>34</v>
      </c>
      <c r="F61" s="18" t="s">
        <v>26</v>
      </c>
      <c r="G61" s="18"/>
      <c r="H61" s="1"/>
      <c r="I61" s="1"/>
      <c r="J61" s="1"/>
      <c r="K61" s="1"/>
    </row>
    <row r="62" spans="1:11" ht="12.75">
      <c r="A62" s="13"/>
      <c r="B62" s="15" t="s">
        <v>244</v>
      </c>
      <c r="C62" s="16">
        <v>98</v>
      </c>
      <c r="D62" s="31" t="s">
        <v>44</v>
      </c>
      <c r="E62" s="15" t="s">
        <v>45</v>
      </c>
      <c r="F62" s="18" t="s">
        <v>26</v>
      </c>
      <c r="G62" s="18"/>
      <c r="H62" s="1"/>
      <c r="I62" s="1"/>
      <c r="J62" s="1"/>
      <c r="K62" s="1"/>
    </row>
    <row r="63" spans="1:11" ht="12.75">
      <c r="A63" s="13"/>
      <c r="B63" s="15" t="s">
        <v>245</v>
      </c>
      <c r="C63" s="16">
        <v>92</v>
      </c>
      <c r="D63" s="16">
        <v>1</v>
      </c>
      <c r="E63" s="15" t="s">
        <v>25</v>
      </c>
      <c r="F63" s="18" t="s">
        <v>26</v>
      </c>
      <c r="G63" s="18"/>
      <c r="H63" s="1"/>
      <c r="I63" s="1"/>
      <c r="J63" s="1"/>
      <c r="K63" s="1"/>
    </row>
    <row r="64" spans="1:13" ht="12.75">
      <c r="A64" s="13"/>
      <c r="B64" s="43" t="s">
        <v>246</v>
      </c>
      <c r="C64" s="16">
        <v>92</v>
      </c>
      <c r="D64" s="16" t="s">
        <v>44</v>
      </c>
      <c r="E64" s="15" t="s">
        <v>45</v>
      </c>
      <c r="F64" s="18" t="s">
        <v>46</v>
      </c>
      <c r="G64" s="18"/>
      <c r="H64" s="29"/>
      <c r="I64" s="29"/>
      <c r="J64" s="29"/>
      <c r="K64" s="29"/>
      <c r="L64" s="29"/>
      <c r="M64" s="29"/>
    </row>
    <row r="65" spans="1:7" ht="12.75">
      <c r="A65" s="13"/>
      <c r="B65" s="15" t="s">
        <v>247</v>
      </c>
      <c r="C65" s="16">
        <v>94</v>
      </c>
      <c r="D65" s="16" t="s">
        <v>99</v>
      </c>
      <c r="E65" s="52" t="s">
        <v>153</v>
      </c>
      <c r="F65" s="18" t="s">
        <v>46</v>
      </c>
      <c r="G65" s="18"/>
    </row>
    <row r="66" spans="1:7" ht="12.75">
      <c r="A66" s="13"/>
      <c r="B66" s="43" t="s">
        <v>248</v>
      </c>
      <c r="C66" s="16">
        <v>93</v>
      </c>
      <c r="D66" s="16" t="s">
        <v>44</v>
      </c>
      <c r="E66" s="15" t="s">
        <v>45</v>
      </c>
      <c r="F66" s="18" t="s">
        <v>46</v>
      </c>
      <c r="G66" s="18"/>
    </row>
  </sheetData>
  <mergeCells count="8">
    <mergeCell ref="F6:G6"/>
    <mergeCell ref="H6:I6"/>
    <mergeCell ref="J6:K6"/>
    <mergeCell ref="L6:M6"/>
    <mergeCell ref="B1:M1"/>
    <mergeCell ref="B2:M2"/>
    <mergeCell ref="B4:M4"/>
    <mergeCell ref="A5:M5"/>
  </mergeCells>
  <printOptions/>
  <pageMargins left="0.22" right="0.26" top="0.55" bottom="0.51" header="0.5" footer="0.5"/>
  <pageSetup horizontalDpi="200" verticalDpi="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97"/>
  <sheetViews>
    <sheetView view="pageBreakPreview" zoomScaleSheetLayoutView="100" workbookViewId="0" topLeftCell="A214">
      <selection activeCell="I80" sqref="I80"/>
    </sheetView>
  </sheetViews>
  <sheetFormatPr defaultColWidth="9.00390625" defaultRowHeight="12.75"/>
  <cols>
    <col min="1" max="1" width="3.875" style="1" customWidth="1"/>
    <col min="2" max="2" width="19.875" style="0" customWidth="1"/>
    <col min="3" max="3" width="4.625" style="0" customWidth="1"/>
    <col min="4" max="4" width="5.25390625" style="0" customWidth="1"/>
    <col min="5" max="5" width="19.875" style="91" customWidth="1"/>
    <col min="6" max="13" width="7.625" style="0" customWidth="1"/>
    <col min="14" max="14" width="6.00390625" style="0" customWidth="1"/>
  </cols>
  <sheetData>
    <row r="1" spans="1:14" s="3" customFormat="1" ht="15.75" customHeight="1">
      <c r="A1" s="106" t="s">
        <v>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3" ht="12.75">
      <c r="A2" s="71" t="s">
        <v>50</v>
      </c>
      <c r="F2" s="111" t="s">
        <v>4</v>
      </c>
      <c r="G2" s="111"/>
      <c r="H2" s="109" t="s">
        <v>5</v>
      </c>
      <c r="I2" s="110"/>
      <c r="J2" s="108" t="s">
        <v>6</v>
      </c>
      <c r="K2" s="108"/>
      <c r="L2" s="112" t="s">
        <v>7</v>
      </c>
      <c r="M2" s="113"/>
    </row>
    <row r="3" spans="1:14" s="61" customFormat="1" ht="25.5" customHeight="1">
      <c r="A3" s="58" t="s">
        <v>8</v>
      </c>
      <c r="B3" s="10" t="s">
        <v>9</v>
      </c>
      <c r="C3" s="10" t="s">
        <v>10</v>
      </c>
      <c r="D3" s="10" t="s">
        <v>11</v>
      </c>
      <c r="E3" s="92" t="s">
        <v>76</v>
      </c>
      <c r="F3" s="54" t="s">
        <v>13</v>
      </c>
      <c r="G3" s="54" t="s">
        <v>14</v>
      </c>
      <c r="H3" s="63" t="s">
        <v>13</v>
      </c>
      <c r="I3" s="63" t="s">
        <v>15</v>
      </c>
      <c r="J3" s="64" t="s">
        <v>13</v>
      </c>
      <c r="K3" s="63" t="s">
        <v>15</v>
      </c>
      <c r="L3" s="63" t="s">
        <v>13</v>
      </c>
      <c r="M3" s="63" t="s">
        <v>15</v>
      </c>
      <c r="N3" s="58" t="s">
        <v>154</v>
      </c>
    </row>
    <row r="4" spans="1:14" ht="12.75">
      <c r="A4" s="13">
        <v>1</v>
      </c>
      <c r="B4" s="15" t="s">
        <v>16</v>
      </c>
      <c r="C4" s="16">
        <v>87</v>
      </c>
      <c r="D4" s="16" t="s">
        <v>17</v>
      </c>
      <c r="E4" s="93" t="s">
        <v>18</v>
      </c>
      <c r="F4" s="18">
        <v>0.0001939814814814815</v>
      </c>
      <c r="G4" s="18">
        <v>0.0004359953703703704</v>
      </c>
      <c r="H4" s="18">
        <v>0.00019652777777777778</v>
      </c>
      <c r="I4" s="18">
        <v>0.00039710648148148157</v>
      </c>
      <c r="J4" s="18">
        <v>0.00018321759259259257</v>
      </c>
      <c r="K4" s="18">
        <v>0.0003996527777777778</v>
      </c>
      <c r="L4" s="18">
        <v>0.00016944444444444448</v>
      </c>
      <c r="M4" s="18">
        <v>0.00036226851851851855</v>
      </c>
      <c r="N4" s="13" t="s">
        <v>24</v>
      </c>
    </row>
    <row r="5" spans="1:14" ht="12.75">
      <c r="A5" s="13">
        <v>2</v>
      </c>
      <c r="B5" s="15" t="s">
        <v>19</v>
      </c>
      <c r="C5" s="16">
        <v>87</v>
      </c>
      <c r="D5" s="16" t="s">
        <v>17</v>
      </c>
      <c r="E5" s="93" t="s">
        <v>20</v>
      </c>
      <c r="F5" s="18">
        <v>0.00020810185185185187</v>
      </c>
      <c r="G5" s="18">
        <v>0.0005064814814814815</v>
      </c>
      <c r="H5" s="18">
        <v>0.00019212962962962963</v>
      </c>
      <c r="I5" s="18">
        <v>0.00042164351851851846</v>
      </c>
      <c r="J5" s="18">
        <v>0.00017256944444444446</v>
      </c>
      <c r="K5" s="18">
        <v>0.0003673611111111111</v>
      </c>
      <c r="L5" s="18">
        <v>0.00020439814814814813</v>
      </c>
      <c r="M5" s="18">
        <v>0.00037094907407407405</v>
      </c>
      <c r="N5" s="13" t="s">
        <v>24</v>
      </c>
    </row>
    <row r="6" spans="1:14" ht="12.75">
      <c r="A6" s="13">
        <v>3</v>
      </c>
      <c r="B6" s="15" t="s">
        <v>21</v>
      </c>
      <c r="C6" s="16">
        <v>87</v>
      </c>
      <c r="D6" s="16" t="s">
        <v>17</v>
      </c>
      <c r="E6" s="93" t="s">
        <v>22</v>
      </c>
      <c r="F6" s="18">
        <v>0.0002253472222222222</v>
      </c>
      <c r="G6" s="18">
        <v>0.0004927083333333334</v>
      </c>
      <c r="H6" s="18">
        <v>0.00020798611111111113</v>
      </c>
      <c r="I6" s="18">
        <v>0.00042719907407407404</v>
      </c>
      <c r="J6" s="18">
        <v>0.0002077546296296296</v>
      </c>
      <c r="K6" s="18">
        <v>0.0004173611111111112</v>
      </c>
      <c r="L6" s="18">
        <v>0.0002084490740740741</v>
      </c>
      <c r="M6" s="18">
        <v>0.00043680555555555557</v>
      </c>
      <c r="N6" s="13" t="s">
        <v>24</v>
      </c>
    </row>
    <row r="7" spans="1:14" ht="13.5" thickBot="1">
      <c r="A7" s="19">
        <v>4</v>
      </c>
      <c r="B7" s="20" t="s">
        <v>23</v>
      </c>
      <c r="C7" s="21">
        <v>86</v>
      </c>
      <c r="D7" s="22" t="s">
        <v>24</v>
      </c>
      <c r="E7" s="94" t="s">
        <v>25</v>
      </c>
      <c r="F7" s="24">
        <v>0.000340625</v>
      </c>
      <c r="G7" s="24">
        <v>0.0006564814814814815</v>
      </c>
      <c r="H7" s="24">
        <v>0.00024224537037037034</v>
      </c>
      <c r="I7" s="24">
        <v>0.0005204861111111111</v>
      </c>
      <c r="J7" s="24">
        <v>0.00023553240740740742</v>
      </c>
      <c r="K7" s="24" t="s">
        <v>26</v>
      </c>
      <c r="L7" s="24">
        <v>0.00023078703703703705</v>
      </c>
      <c r="M7" s="24">
        <v>0.0004912037037037037</v>
      </c>
      <c r="N7" s="13" t="s">
        <v>24</v>
      </c>
    </row>
    <row r="8" spans="1:14" ht="12.75">
      <c r="A8" s="45">
        <v>5</v>
      </c>
      <c r="B8" s="26" t="s">
        <v>27</v>
      </c>
      <c r="C8" s="27">
        <v>87</v>
      </c>
      <c r="D8" s="27" t="s">
        <v>24</v>
      </c>
      <c r="E8" s="95" t="s">
        <v>22</v>
      </c>
      <c r="F8" s="28">
        <v>0.00027453703703703706</v>
      </c>
      <c r="G8" s="28">
        <v>0.000633449074074074</v>
      </c>
      <c r="H8" s="28">
        <v>0.00024108796296296294</v>
      </c>
      <c r="I8" s="28">
        <v>0.0005322916666666667</v>
      </c>
      <c r="J8" s="29"/>
      <c r="K8" s="29"/>
      <c r="L8" s="29"/>
      <c r="M8" s="29"/>
      <c r="N8" s="13" t="s">
        <v>24</v>
      </c>
    </row>
    <row r="9" spans="1:14" ht="12.75">
      <c r="A9" s="13">
        <v>6</v>
      </c>
      <c r="B9" s="15" t="s">
        <v>28</v>
      </c>
      <c r="C9" s="16">
        <v>87</v>
      </c>
      <c r="D9" s="16" t="s">
        <v>24</v>
      </c>
      <c r="E9" s="93" t="s">
        <v>29</v>
      </c>
      <c r="F9" s="18">
        <v>0.00022789351851851852</v>
      </c>
      <c r="G9" s="18">
        <v>0.0005625000000000001</v>
      </c>
      <c r="H9" s="18">
        <v>0.00024537037037037035</v>
      </c>
      <c r="I9" s="18">
        <v>0.0005331018518518519</v>
      </c>
      <c r="J9" s="29"/>
      <c r="K9" s="29"/>
      <c r="L9" s="29"/>
      <c r="M9" s="29"/>
      <c r="N9" s="13">
        <v>1</v>
      </c>
    </row>
    <row r="10" spans="1:14" ht="12.75">
      <c r="A10" s="13">
        <v>7</v>
      </c>
      <c r="B10" s="15" t="s">
        <v>30</v>
      </c>
      <c r="C10" s="16">
        <v>87</v>
      </c>
      <c r="D10" s="16" t="s">
        <v>24</v>
      </c>
      <c r="E10" s="93" t="s">
        <v>22</v>
      </c>
      <c r="F10" s="18">
        <v>0.0003081018518518519</v>
      </c>
      <c r="G10" s="18">
        <v>0.0006747685185185184</v>
      </c>
      <c r="H10" s="18">
        <v>0.0002415509259259259</v>
      </c>
      <c r="I10" s="18">
        <v>0.0005513888888888889</v>
      </c>
      <c r="J10" s="29"/>
      <c r="K10" s="29"/>
      <c r="L10" s="29"/>
      <c r="M10" s="29"/>
      <c r="N10" s="13">
        <v>1</v>
      </c>
    </row>
    <row r="11" spans="1:14" ht="12.75">
      <c r="A11" s="13">
        <v>8</v>
      </c>
      <c r="B11" s="15" t="s">
        <v>31</v>
      </c>
      <c r="C11" s="16">
        <v>87</v>
      </c>
      <c r="D11" s="16" t="s">
        <v>24</v>
      </c>
      <c r="E11" s="93" t="s">
        <v>32</v>
      </c>
      <c r="F11" s="18">
        <v>0.0002922453703703704</v>
      </c>
      <c r="G11" s="18">
        <v>0.0006306712962962963</v>
      </c>
      <c r="H11" s="18">
        <v>0.00026041666666666666</v>
      </c>
      <c r="I11" s="18">
        <v>0.0006140046296296296</v>
      </c>
      <c r="J11" s="29"/>
      <c r="K11" s="29"/>
      <c r="L11" s="29"/>
      <c r="M11" s="29"/>
      <c r="N11" s="13">
        <v>1</v>
      </c>
    </row>
    <row r="12" spans="1:14" ht="12.75">
      <c r="A12" s="13">
        <v>9</v>
      </c>
      <c r="B12" s="15" t="s">
        <v>33</v>
      </c>
      <c r="C12" s="16">
        <v>86</v>
      </c>
      <c r="D12" s="16" t="s">
        <v>24</v>
      </c>
      <c r="E12" s="93" t="s">
        <v>34</v>
      </c>
      <c r="F12" s="18">
        <v>0.0003451388888888889</v>
      </c>
      <c r="G12" s="18">
        <v>0.0007688657407407406</v>
      </c>
      <c r="H12" s="18">
        <v>0.00029409722222222223</v>
      </c>
      <c r="I12" s="18">
        <v>0.0006337962962962963</v>
      </c>
      <c r="J12" s="29"/>
      <c r="K12" s="29"/>
      <c r="L12" s="29"/>
      <c r="M12" s="29"/>
      <c r="N12" s="13">
        <v>1</v>
      </c>
    </row>
    <row r="13" spans="1:14" ht="13.5" thickBot="1">
      <c r="A13" s="19">
        <v>10</v>
      </c>
      <c r="B13" s="23" t="s">
        <v>35</v>
      </c>
      <c r="C13" s="21">
        <v>86</v>
      </c>
      <c r="D13" s="21" t="s">
        <v>24</v>
      </c>
      <c r="E13" s="94" t="s">
        <v>36</v>
      </c>
      <c r="F13" s="24">
        <v>0.0003439814814814814</v>
      </c>
      <c r="G13" s="24">
        <v>0.0008091435185185185</v>
      </c>
      <c r="H13" s="24">
        <v>0.0003315972222222222</v>
      </c>
      <c r="I13" s="24">
        <v>0.0007180555555555555</v>
      </c>
      <c r="J13" s="29"/>
      <c r="K13" s="29"/>
      <c r="L13" s="29"/>
      <c r="M13" s="29"/>
      <c r="N13" s="13">
        <v>2</v>
      </c>
    </row>
    <row r="14" spans="1:14" ht="12.75">
      <c r="A14" s="45">
        <v>11</v>
      </c>
      <c r="B14" s="26" t="s">
        <v>37</v>
      </c>
      <c r="C14" s="27">
        <v>87</v>
      </c>
      <c r="D14" s="27">
        <v>1</v>
      </c>
      <c r="E14" s="95" t="s">
        <v>34</v>
      </c>
      <c r="F14" s="28">
        <v>0.00038541666666666667</v>
      </c>
      <c r="G14" s="28">
        <v>0.0008589120370370369</v>
      </c>
      <c r="H14" s="29"/>
      <c r="I14" s="29"/>
      <c r="J14" s="29"/>
      <c r="K14" s="29"/>
      <c r="L14" s="29"/>
      <c r="M14" s="29"/>
      <c r="N14" s="13">
        <v>3</v>
      </c>
    </row>
    <row r="15" spans="1:13" ht="12.75">
      <c r="A15" s="13">
        <v>12</v>
      </c>
      <c r="B15" s="30" t="s">
        <v>38</v>
      </c>
      <c r="C15" s="16">
        <v>86</v>
      </c>
      <c r="D15" s="31">
        <v>1</v>
      </c>
      <c r="E15" s="93" t="s">
        <v>25</v>
      </c>
      <c r="F15" s="18">
        <v>0.0003895833333333333</v>
      </c>
      <c r="G15" s="18">
        <v>0.0010335648148148148</v>
      </c>
      <c r="H15" s="29"/>
      <c r="I15" s="29"/>
      <c r="J15" s="29"/>
      <c r="K15" s="29"/>
      <c r="L15" s="29"/>
      <c r="M15" s="29"/>
    </row>
    <row r="16" spans="1:13" ht="12.75">
      <c r="A16" s="13"/>
      <c r="B16" s="32" t="s">
        <v>39</v>
      </c>
      <c r="C16" s="33">
        <v>86</v>
      </c>
      <c r="D16" s="33">
        <v>3</v>
      </c>
      <c r="E16" s="95" t="s">
        <v>157</v>
      </c>
      <c r="F16" s="28" t="s">
        <v>26</v>
      </c>
      <c r="G16" s="28"/>
      <c r="H16" s="29"/>
      <c r="I16" s="29"/>
      <c r="J16" s="29"/>
      <c r="K16" s="29"/>
      <c r="L16" s="29"/>
      <c r="M16" s="29"/>
    </row>
    <row r="17" spans="1:13" ht="12.75">
      <c r="A17" s="13"/>
      <c r="B17" s="15" t="s">
        <v>41</v>
      </c>
      <c r="C17" s="16">
        <v>87</v>
      </c>
      <c r="D17" s="16">
        <v>1</v>
      </c>
      <c r="E17" s="93" t="s">
        <v>42</v>
      </c>
      <c r="F17" s="18" t="s">
        <v>26</v>
      </c>
      <c r="G17" s="18"/>
      <c r="H17" s="29"/>
      <c r="I17" s="29"/>
      <c r="J17" s="29"/>
      <c r="K17" s="29"/>
      <c r="L17" s="29"/>
      <c r="M17" s="29"/>
    </row>
    <row r="18" spans="1:13" ht="12.75">
      <c r="A18" s="13"/>
      <c r="B18" s="15" t="s">
        <v>43</v>
      </c>
      <c r="C18" s="16">
        <v>87</v>
      </c>
      <c r="D18" s="16" t="s">
        <v>44</v>
      </c>
      <c r="E18" s="93" t="s">
        <v>45</v>
      </c>
      <c r="F18" s="18" t="s">
        <v>46</v>
      </c>
      <c r="G18" s="18"/>
      <c r="H18" s="29"/>
      <c r="I18" s="29"/>
      <c r="J18" s="29"/>
      <c r="K18" s="29"/>
      <c r="L18" s="29"/>
      <c r="M18" s="29"/>
    </row>
    <row r="19" spans="1:13" ht="12.75">
      <c r="A19" s="13"/>
      <c r="B19" s="15" t="s">
        <v>47</v>
      </c>
      <c r="C19" s="16">
        <v>87</v>
      </c>
      <c r="D19" s="16" t="s">
        <v>17</v>
      </c>
      <c r="E19" s="93" t="s">
        <v>25</v>
      </c>
      <c r="F19" s="18" t="s">
        <v>46</v>
      </c>
      <c r="G19" s="18"/>
      <c r="H19" s="29"/>
      <c r="I19" s="29"/>
      <c r="J19" s="29"/>
      <c r="K19" s="29"/>
      <c r="L19" s="29"/>
      <c r="M19" s="29"/>
    </row>
    <row r="20" spans="1:13" ht="27.75" customHeight="1">
      <c r="A20" s="57"/>
      <c r="B20" s="80"/>
      <c r="C20" s="81"/>
      <c r="D20" s="81"/>
      <c r="E20" s="96"/>
      <c r="F20" s="82"/>
      <c r="G20" s="82"/>
      <c r="H20" s="29"/>
      <c r="I20" s="29"/>
      <c r="J20" s="29"/>
      <c r="K20" s="29"/>
      <c r="L20" s="29"/>
      <c r="M20" s="29"/>
    </row>
    <row r="21" spans="1:14" ht="12.75" customHeight="1">
      <c r="A21" s="114" t="s">
        <v>49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</row>
    <row r="22" spans="1:13" ht="12.75">
      <c r="A22" s="71" t="s">
        <v>50</v>
      </c>
      <c r="B22" s="71"/>
      <c r="C22" s="71"/>
      <c r="D22" s="71"/>
      <c r="E22" s="97"/>
      <c r="F22" s="108" t="s">
        <v>4</v>
      </c>
      <c r="G22" s="108"/>
      <c r="H22" s="109" t="s">
        <v>5</v>
      </c>
      <c r="I22" s="110"/>
      <c r="J22" s="108" t="s">
        <v>6</v>
      </c>
      <c r="K22" s="108"/>
      <c r="L22" s="109" t="s">
        <v>7</v>
      </c>
      <c r="M22" s="110"/>
    </row>
    <row r="23" spans="1:14" ht="25.5">
      <c r="A23" s="8" t="s">
        <v>8</v>
      </c>
      <c r="B23" s="10" t="s">
        <v>9</v>
      </c>
      <c r="C23" s="10" t="s">
        <v>10</v>
      </c>
      <c r="D23" s="10" t="s">
        <v>11</v>
      </c>
      <c r="E23" s="92" t="s">
        <v>76</v>
      </c>
      <c r="F23" s="7" t="s">
        <v>13</v>
      </c>
      <c r="G23" s="7" t="s">
        <v>14</v>
      </c>
      <c r="H23" s="7" t="s">
        <v>13</v>
      </c>
      <c r="I23" s="7" t="s">
        <v>14</v>
      </c>
      <c r="J23" s="6" t="s">
        <v>13</v>
      </c>
      <c r="K23" s="7" t="s">
        <v>14</v>
      </c>
      <c r="L23" s="7" t="s">
        <v>13</v>
      </c>
      <c r="M23" s="53" t="s">
        <v>14</v>
      </c>
      <c r="N23" s="58" t="s">
        <v>154</v>
      </c>
    </row>
    <row r="24" spans="1:14" ht="12.75">
      <c r="A24" s="35">
        <v>1</v>
      </c>
      <c r="B24" s="15" t="s">
        <v>51</v>
      </c>
      <c r="C24" s="16">
        <v>89</v>
      </c>
      <c r="D24" s="16" t="s">
        <v>24</v>
      </c>
      <c r="E24" s="93" t="s">
        <v>159</v>
      </c>
      <c r="F24" s="18">
        <v>0.00021527777777777778</v>
      </c>
      <c r="G24" s="18">
        <v>0.0004899305555555556</v>
      </c>
      <c r="H24" s="18">
        <v>0.00022870370370370373</v>
      </c>
      <c r="I24" s="18">
        <v>0.00046458333333333334</v>
      </c>
      <c r="J24" s="18">
        <v>0.00020312500000000004</v>
      </c>
      <c r="K24" s="18">
        <v>0.00043402777777777775</v>
      </c>
      <c r="L24" s="18">
        <v>0.00020023148148148146</v>
      </c>
      <c r="M24" s="78">
        <v>0.00040532407407407406</v>
      </c>
      <c r="N24" s="13" t="s">
        <v>24</v>
      </c>
    </row>
    <row r="25" spans="1:14" ht="12.75">
      <c r="A25" s="35">
        <v>2</v>
      </c>
      <c r="B25" s="15" t="s">
        <v>52</v>
      </c>
      <c r="C25" s="16">
        <v>89</v>
      </c>
      <c r="D25" s="16" t="s">
        <v>24</v>
      </c>
      <c r="E25" s="93" t="s">
        <v>159</v>
      </c>
      <c r="F25" s="18">
        <v>0.0002341435185185185</v>
      </c>
      <c r="G25" s="18">
        <v>0.0004995370370370369</v>
      </c>
      <c r="H25" s="18">
        <v>0.00022013888888888889</v>
      </c>
      <c r="I25" s="18">
        <v>0.0004570601851851852</v>
      </c>
      <c r="J25" s="18">
        <v>0.00020798611111111113</v>
      </c>
      <c r="K25" s="18">
        <v>0.0004046296296296296</v>
      </c>
      <c r="L25" s="18">
        <v>0.00020300925925925925</v>
      </c>
      <c r="M25" s="78">
        <v>0.0004983796296296296</v>
      </c>
      <c r="N25" s="13" t="s">
        <v>24</v>
      </c>
    </row>
    <row r="26" spans="1:14" ht="12.75">
      <c r="A26" s="35">
        <v>3</v>
      </c>
      <c r="B26" s="15" t="s">
        <v>53</v>
      </c>
      <c r="C26" s="16">
        <v>89</v>
      </c>
      <c r="D26" s="16" t="s">
        <v>24</v>
      </c>
      <c r="E26" s="93" t="s">
        <v>25</v>
      </c>
      <c r="F26" s="18">
        <v>0.0002208333333333333</v>
      </c>
      <c r="G26" s="18">
        <v>0.000460300925925926</v>
      </c>
      <c r="H26" s="18">
        <v>0.00021203703703703706</v>
      </c>
      <c r="I26" s="18">
        <v>0.000454861111111111</v>
      </c>
      <c r="J26" s="18">
        <v>0.00022060185185185185</v>
      </c>
      <c r="K26" s="18">
        <v>0.000440625</v>
      </c>
      <c r="L26" s="18">
        <v>0.00020393518518518523</v>
      </c>
      <c r="M26" s="78">
        <v>0.00040798611111111114</v>
      </c>
      <c r="N26" s="13" t="s">
        <v>24</v>
      </c>
    </row>
    <row r="27" spans="1:14" ht="13.5" thickBot="1">
      <c r="A27" s="72">
        <v>4</v>
      </c>
      <c r="B27" s="23" t="s">
        <v>54</v>
      </c>
      <c r="C27" s="21">
        <v>88</v>
      </c>
      <c r="D27" s="21" t="s">
        <v>24</v>
      </c>
      <c r="E27" s="94" t="s">
        <v>159</v>
      </c>
      <c r="F27" s="24">
        <v>0.0002547453703703704</v>
      </c>
      <c r="G27" s="24">
        <v>0.0005462962962962964</v>
      </c>
      <c r="H27" s="24">
        <v>0.00021701388888888888</v>
      </c>
      <c r="I27" s="24">
        <v>0.0004545138888888889</v>
      </c>
      <c r="J27" s="24">
        <v>0.00020949074074074077</v>
      </c>
      <c r="K27" s="24">
        <v>0.00044872685185185185</v>
      </c>
      <c r="L27" s="24">
        <v>0.00020439814814814813</v>
      </c>
      <c r="M27" s="79">
        <v>0.00041377314814814814</v>
      </c>
      <c r="N27" s="13" t="s">
        <v>24</v>
      </c>
    </row>
    <row r="28" spans="1:14" ht="12.75">
      <c r="A28" s="37">
        <v>5</v>
      </c>
      <c r="B28" s="26" t="s">
        <v>55</v>
      </c>
      <c r="C28" s="27">
        <v>88</v>
      </c>
      <c r="D28" s="27" t="s">
        <v>24</v>
      </c>
      <c r="E28" s="95" t="s">
        <v>158</v>
      </c>
      <c r="F28" s="28">
        <v>0.0003392361111111111</v>
      </c>
      <c r="G28" s="28">
        <v>0.0006372685185185186</v>
      </c>
      <c r="H28" s="28">
        <v>0.00021828703703703702</v>
      </c>
      <c r="I28" s="28">
        <v>0.0004788194444444445</v>
      </c>
      <c r="J28" s="29"/>
      <c r="K28" s="29"/>
      <c r="L28" s="29"/>
      <c r="M28" s="29"/>
      <c r="N28" s="13" t="s">
        <v>24</v>
      </c>
    </row>
    <row r="29" spans="1:14" ht="12.75">
      <c r="A29" s="35">
        <v>6</v>
      </c>
      <c r="B29" s="15" t="s">
        <v>57</v>
      </c>
      <c r="C29" s="16">
        <v>89</v>
      </c>
      <c r="D29" s="16" t="s">
        <v>24</v>
      </c>
      <c r="E29" s="93" t="s">
        <v>22</v>
      </c>
      <c r="F29" s="18">
        <v>0.000256712962962963</v>
      </c>
      <c r="G29" s="18">
        <v>0.0005458333333333333</v>
      </c>
      <c r="H29" s="18">
        <v>0.00021932870370370368</v>
      </c>
      <c r="I29" s="18">
        <v>0.0004790509259259259</v>
      </c>
      <c r="J29" s="29"/>
      <c r="K29" s="29"/>
      <c r="L29" s="29"/>
      <c r="M29" s="29"/>
      <c r="N29" s="13" t="s">
        <v>24</v>
      </c>
    </row>
    <row r="30" spans="1:14" ht="12.75">
      <c r="A30" s="37">
        <v>7</v>
      </c>
      <c r="B30" s="15" t="s">
        <v>58</v>
      </c>
      <c r="C30" s="16">
        <v>89</v>
      </c>
      <c r="D30" s="16" t="s">
        <v>24</v>
      </c>
      <c r="E30" s="93" t="s">
        <v>156</v>
      </c>
      <c r="F30" s="18">
        <v>0.0002488425925925926</v>
      </c>
      <c r="G30" s="18">
        <v>0.0005550925925925926</v>
      </c>
      <c r="H30" s="18">
        <v>0.00022037037037037034</v>
      </c>
      <c r="I30" s="18">
        <v>0.000480787037037037</v>
      </c>
      <c r="J30" s="29"/>
      <c r="K30" s="29"/>
      <c r="L30" s="29"/>
      <c r="M30" s="29"/>
      <c r="N30" s="13">
        <v>1</v>
      </c>
    </row>
    <row r="31" spans="1:14" ht="12.75">
      <c r="A31" s="35">
        <v>8</v>
      </c>
      <c r="B31" s="15" t="s">
        <v>60</v>
      </c>
      <c r="C31" s="16">
        <v>88</v>
      </c>
      <c r="D31" s="16" t="s">
        <v>24</v>
      </c>
      <c r="E31" s="93" t="s">
        <v>61</v>
      </c>
      <c r="F31" s="18">
        <v>0.00027037037037037036</v>
      </c>
      <c r="G31" s="18">
        <v>0.00054375</v>
      </c>
      <c r="H31" s="18">
        <v>0.0002297453703703704</v>
      </c>
      <c r="I31" s="18">
        <v>0.0004996527777777778</v>
      </c>
      <c r="J31" s="29"/>
      <c r="K31" s="29"/>
      <c r="L31" s="29"/>
      <c r="M31" s="29"/>
      <c r="N31" s="13">
        <v>1</v>
      </c>
    </row>
    <row r="32" spans="1:14" ht="12.75">
      <c r="A32" s="37">
        <v>9</v>
      </c>
      <c r="B32" s="15" t="s">
        <v>62</v>
      </c>
      <c r="C32" s="16">
        <v>88</v>
      </c>
      <c r="D32" s="16" t="s">
        <v>24</v>
      </c>
      <c r="E32" s="93" t="s">
        <v>159</v>
      </c>
      <c r="F32" s="18">
        <v>0.0002920138888888889</v>
      </c>
      <c r="G32" s="18">
        <v>0.0006244212962962963</v>
      </c>
      <c r="H32" s="18">
        <v>0.0002570601851851852</v>
      </c>
      <c r="I32" s="18">
        <v>0.0005954861111111112</v>
      </c>
      <c r="J32" s="29"/>
      <c r="K32" s="29"/>
      <c r="L32" s="29"/>
      <c r="M32" s="29"/>
      <c r="N32" s="13">
        <v>1</v>
      </c>
    </row>
    <row r="33" spans="1:14" ht="12.75">
      <c r="A33" s="35">
        <v>10</v>
      </c>
      <c r="B33" s="15" t="s">
        <v>63</v>
      </c>
      <c r="C33" s="16">
        <v>89</v>
      </c>
      <c r="D33" s="16">
        <v>1</v>
      </c>
      <c r="E33" s="93" t="s">
        <v>36</v>
      </c>
      <c r="F33" s="18">
        <v>0.0003810185185185186</v>
      </c>
      <c r="G33" s="18">
        <v>0.0007980324074074075</v>
      </c>
      <c r="H33" s="18">
        <v>0.00028344907407407404</v>
      </c>
      <c r="I33" s="18">
        <v>0.0006770833333333334</v>
      </c>
      <c r="J33" s="29"/>
      <c r="K33" s="29"/>
      <c r="L33" s="29"/>
      <c r="M33" s="29"/>
      <c r="N33" s="13">
        <v>1</v>
      </c>
    </row>
    <row r="34" spans="1:14" ht="12.75">
      <c r="A34" s="35">
        <v>11</v>
      </c>
      <c r="B34" s="15" t="s">
        <v>64</v>
      </c>
      <c r="C34" s="16">
        <v>89</v>
      </c>
      <c r="D34" s="16" t="s">
        <v>24</v>
      </c>
      <c r="E34" s="93" t="s">
        <v>32</v>
      </c>
      <c r="F34" s="18">
        <v>0.0004028935185185186</v>
      </c>
      <c r="G34" s="18">
        <v>0.0009000000000000001</v>
      </c>
      <c r="H34" s="18">
        <v>0.00030543981481481486</v>
      </c>
      <c r="I34" s="18">
        <v>0.0006847222222222223</v>
      </c>
      <c r="J34" s="29"/>
      <c r="K34" s="29"/>
      <c r="L34" s="29"/>
      <c r="M34" s="29"/>
      <c r="N34" s="13">
        <v>1</v>
      </c>
    </row>
    <row r="35" spans="1:14" ht="12.75">
      <c r="A35" s="35">
        <v>12</v>
      </c>
      <c r="B35" s="15" t="s">
        <v>65</v>
      </c>
      <c r="C35" s="16">
        <v>88</v>
      </c>
      <c r="D35" s="16" t="s">
        <v>24</v>
      </c>
      <c r="E35" s="93" t="s">
        <v>159</v>
      </c>
      <c r="F35" s="18">
        <v>0.0003221064814814815</v>
      </c>
      <c r="G35" s="18">
        <v>0.0007410879629629629</v>
      </c>
      <c r="H35" s="18">
        <v>0.0002954861111111111</v>
      </c>
      <c r="I35" s="18">
        <v>0.0007008101851851853</v>
      </c>
      <c r="J35" s="29"/>
      <c r="K35" s="29"/>
      <c r="L35" s="29"/>
      <c r="M35" s="29"/>
      <c r="N35" s="13">
        <v>1</v>
      </c>
    </row>
    <row r="36" spans="1:14" ht="12.75">
      <c r="A36" s="37">
        <v>13</v>
      </c>
      <c r="B36" s="39" t="s">
        <v>66</v>
      </c>
      <c r="C36" s="40">
        <v>89</v>
      </c>
      <c r="D36" s="40" t="s">
        <v>24</v>
      </c>
      <c r="E36" s="98" t="s">
        <v>25</v>
      </c>
      <c r="F36" s="41">
        <v>0.000371875</v>
      </c>
      <c r="G36" s="41">
        <v>0.0008549768518518519</v>
      </c>
      <c r="H36" s="18">
        <v>0.00031319444444444445</v>
      </c>
      <c r="I36" s="18">
        <v>0.0007174768518518518</v>
      </c>
      <c r="J36" s="29"/>
      <c r="K36" s="29"/>
      <c r="L36" s="29"/>
      <c r="M36" s="29"/>
      <c r="N36" s="13">
        <v>1</v>
      </c>
    </row>
    <row r="37" spans="1:14" ht="12.75">
      <c r="A37" s="35">
        <v>14</v>
      </c>
      <c r="B37" s="15" t="s">
        <v>67</v>
      </c>
      <c r="C37" s="16">
        <v>89</v>
      </c>
      <c r="D37" s="16" t="s">
        <v>24</v>
      </c>
      <c r="E37" s="93" t="s">
        <v>29</v>
      </c>
      <c r="F37" s="18">
        <v>0.0003872685185185185</v>
      </c>
      <c r="G37" s="18">
        <v>0.0008684027777777777</v>
      </c>
      <c r="H37" s="18">
        <v>0.0003333333333333333</v>
      </c>
      <c r="I37" s="18">
        <v>0.0007883101851851852</v>
      </c>
      <c r="J37" s="29"/>
      <c r="K37" s="29"/>
      <c r="L37" s="29"/>
      <c r="M37" s="29"/>
      <c r="N37" s="13">
        <v>1</v>
      </c>
    </row>
    <row r="38" spans="1:14" ht="13.5" thickBot="1">
      <c r="A38" s="37">
        <v>15</v>
      </c>
      <c r="B38" s="42" t="s">
        <v>68</v>
      </c>
      <c r="C38" s="21">
        <v>88</v>
      </c>
      <c r="D38" s="21">
        <v>1</v>
      </c>
      <c r="E38" s="94" t="s">
        <v>45</v>
      </c>
      <c r="F38" s="24">
        <v>0.00043657407407407403</v>
      </c>
      <c r="G38" s="24">
        <v>0.001056712962962963</v>
      </c>
      <c r="H38" s="24">
        <v>0.0003828703703703704</v>
      </c>
      <c r="I38" s="24">
        <v>0.0008652777777777777</v>
      </c>
      <c r="J38" s="29"/>
      <c r="K38" s="29"/>
      <c r="L38" s="29"/>
      <c r="M38" s="29"/>
      <c r="N38" s="13">
        <v>2</v>
      </c>
    </row>
    <row r="39" spans="1:14" ht="12.75">
      <c r="A39" s="25">
        <v>16</v>
      </c>
      <c r="B39" s="26" t="s">
        <v>69</v>
      </c>
      <c r="C39" s="27">
        <v>89</v>
      </c>
      <c r="D39" s="27">
        <v>3</v>
      </c>
      <c r="E39" s="95" t="s">
        <v>34</v>
      </c>
      <c r="F39" s="28">
        <v>0.00048472222222222227</v>
      </c>
      <c r="G39" s="28">
        <v>0.0010612268518518518</v>
      </c>
      <c r="H39" s="29"/>
      <c r="I39" s="29"/>
      <c r="J39" s="29"/>
      <c r="K39" s="29"/>
      <c r="L39" s="29"/>
      <c r="M39" s="29"/>
      <c r="N39" s="13" t="s">
        <v>108</v>
      </c>
    </row>
    <row r="40" spans="1:13" ht="12.75">
      <c r="A40" s="35">
        <v>17</v>
      </c>
      <c r="B40" s="15" t="s">
        <v>70</v>
      </c>
      <c r="C40" s="16">
        <v>89</v>
      </c>
      <c r="D40" s="31" t="s">
        <v>24</v>
      </c>
      <c r="E40" s="93" t="s">
        <v>25</v>
      </c>
      <c r="F40" s="18">
        <v>0.000497337962962963</v>
      </c>
      <c r="G40" s="18">
        <v>0.001133564814814815</v>
      </c>
      <c r="H40" s="29"/>
      <c r="I40" s="29"/>
      <c r="J40" s="29"/>
      <c r="K40" s="29"/>
      <c r="L40" s="29"/>
      <c r="M40" s="29"/>
    </row>
    <row r="41" spans="1:13" ht="12.75">
      <c r="A41" s="35">
        <v>18</v>
      </c>
      <c r="B41" s="15" t="s">
        <v>71</v>
      </c>
      <c r="C41" s="16">
        <v>88</v>
      </c>
      <c r="D41" s="16" t="s">
        <v>24</v>
      </c>
      <c r="E41" s="93" t="s">
        <v>34</v>
      </c>
      <c r="F41" s="18">
        <v>0.0004652777777777778</v>
      </c>
      <c r="G41" s="18">
        <v>0.0011601851851851853</v>
      </c>
      <c r="H41" s="29"/>
      <c r="I41" s="29"/>
      <c r="J41" s="29"/>
      <c r="K41" s="29"/>
      <c r="L41" s="29"/>
      <c r="M41" s="29"/>
    </row>
    <row r="42" spans="1:13" ht="12.75">
      <c r="A42" s="35">
        <v>19</v>
      </c>
      <c r="B42" s="15" t="s">
        <v>72</v>
      </c>
      <c r="C42" s="16">
        <v>89</v>
      </c>
      <c r="D42" s="16">
        <v>2</v>
      </c>
      <c r="E42" s="93" t="s">
        <v>34</v>
      </c>
      <c r="F42" s="18">
        <v>0.0005142361111111111</v>
      </c>
      <c r="G42" s="18" t="s">
        <v>26</v>
      </c>
      <c r="H42" s="29"/>
      <c r="I42" s="29"/>
      <c r="J42" s="29"/>
      <c r="K42" s="29"/>
      <c r="L42" s="29"/>
      <c r="M42" s="29"/>
    </row>
    <row r="43" spans="1:13" ht="12.75">
      <c r="A43" s="14"/>
      <c r="B43" s="15" t="s">
        <v>73</v>
      </c>
      <c r="C43" s="16">
        <v>88</v>
      </c>
      <c r="D43" s="16" t="s">
        <v>24</v>
      </c>
      <c r="E43" s="95" t="s">
        <v>157</v>
      </c>
      <c r="F43" s="18" t="s">
        <v>26</v>
      </c>
      <c r="G43" s="18"/>
      <c r="H43" s="29"/>
      <c r="I43" s="29"/>
      <c r="J43" s="29"/>
      <c r="K43" s="29"/>
      <c r="L43" s="29"/>
      <c r="M43" s="29"/>
    </row>
    <row r="44" spans="1:13" ht="12.75">
      <c r="A44" s="14"/>
      <c r="B44" s="43" t="s">
        <v>75</v>
      </c>
      <c r="C44" s="16">
        <v>88</v>
      </c>
      <c r="D44" s="16" t="s">
        <v>44</v>
      </c>
      <c r="E44" s="93" t="s">
        <v>45</v>
      </c>
      <c r="F44" s="18" t="s">
        <v>46</v>
      </c>
      <c r="G44" s="18"/>
      <c r="H44" s="29"/>
      <c r="I44" s="29"/>
      <c r="J44" s="29"/>
      <c r="K44" s="29"/>
      <c r="L44" s="29"/>
      <c r="M44" s="29"/>
    </row>
    <row r="46" spans="1:13" ht="12.75">
      <c r="A46" s="106" t="s">
        <v>160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</row>
    <row r="47" spans="1:13" ht="12.75">
      <c r="A47" s="71" t="s">
        <v>50</v>
      </c>
      <c r="F47" s="111" t="s">
        <v>4</v>
      </c>
      <c r="G47" s="111"/>
      <c r="H47" s="109" t="s">
        <v>5</v>
      </c>
      <c r="I47" s="110"/>
      <c r="J47" s="108" t="s">
        <v>6</v>
      </c>
      <c r="K47" s="108"/>
      <c r="L47" s="112" t="s">
        <v>7</v>
      </c>
      <c r="M47" s="113"/>
    </row>
    <row r="48" spans="1:14" ht="25.5">
      <c r="A48" s="8" t="s">
        <v>8</v>
      </c>
      <c r="B48" s="10" t="s">
        <v>9</v>
      </c>
      <c r="C48" s="10" t="s">
        <v>10</v>
      </c>
      <c r="D48" s="10" t="s">
        <v>11</v>
      </c>
      <c r="E48" s="92" t="s">
        <v>76</v>
      </c>
      <c r="F48" s="7" t="s">
        <v>13</v>
      </c>
      <c r="G48" s="7" t="s">
        <v>14</v>
      </c>
      <c r="H48" s="6" t="s">
        <v>13</v>
      </c>
      <c r="I48" s="7" t="s">
        <v>14</v>
      </c>
      <c r="J48" s="7" t="s">
        <v>13</v>
      </c>
      <c r="K48" s="7" t="s">
        <v>14</v>
      </c>
      <c r="L48" s="7" t="s">
        <v>13</v>
      </c>
      <c r="M48" s="53" t="s">
        <v>14</v>
      </c>
      <c r="N48" s="58" t="s">
        <v>154</v>
      </c>
    </row>
    <row r="49" spans="1:14" ht="12.75">
      <c r="A49" s="13">
        <v>1</v>
      </c>
      <c r="B49" s="15" t="s">
        <v>77</v>
      </c>
      <c r="C49" s="16">
        <v>90</v>
      </c>
      <c r="D49" s="16" t="s">
        <v>24</v>
      </c>
      <c r="E49" s="93" t="s">
        <v>32</v>
      </c>
      <c r="F49" s="18">
        <v>0.00020381944444444443</v>
      </c>
      <c r="G49" s="18">
        <v>0.000450462962962963</v>
      </c>
      <c r="H49" s="18">
        <v>0.00016331018518518517</v>
      </c>
      <c r="I49" s="18">
        <v>0.0003741898148148148</v>
      </c>
      <c r="J49" s="18">
        <v>0.00016041666666666664</v>
      </c>
      <c r="K49" s="18">
        <f>J49+K55</f>
        <v>0.00016041666666666664</v>
      </c>
      <c r="L49" s="18">
        <v>0.00017592592592592592</v>
      </c>
      <c r="M49" s="78">
        <v>0.00032638888888888887</v>
      </c>
      <c r="N49" s="13" t="s">
        <v>24</v>
      </c>
    </row>
    <row r="50" spans="1:14" ht="12.75">
      <c r="A50" s="13">
        <v>2</v>
      </c>
      <c r="B50" s="15" t="s">
        <v>78</v>
      </c>
      <c r="C50" s="16">
        <v>90</v>
      </c>
      <c r="D50" s="16" t="s">
        <v>24</v>
      </c>
      <c r="E50" s="93" t="s">
        <v>156</v>
      </c>
      <c r="F50" s="18">
        <v>0.00017974537037037037</v>
      </c>
      <c r="G50" s="18">
        <v>0.00039317129629629625</v>
      </c>
      <c r="H50" s="18">
        <v>0.00015729166666666666</v>
      </c>
      <c r="I50" s="18">
        <v>0.0003541666666666667</v>
      </c>
      <c r="J50" s="44">
        <v>0.0001480324074074074</v>
      </c>
      <c r="K50" s="44">
        <v>0.00032650462962962966</v>
      </c>
      <c r="L50" s="18">
        <v>0.00016006944444444445</v>
      </c>
      <c r="M50" s="78">
        <v>0.0003297453703703704</v>
      </c>
      <c r="N50" s="13" t="s">
        <v>24</v>
      </c>
    </row>
    <row r="51" spans="1:14" ht="12.75">
      <c r="A51" s="13">
        <v>3</v>
      </c>
      <c r="B51" s="15" t="s">
        <v>79</v>
      </c>
      <c r="C51" s="16">
        <v>90</v>
      </c>
      <c r="D51" s="16" t="s">
        <v>24</v>
      </c>
      <c r="E51" s="93" t="s">
        <v>20</v>
      </c>
      <c r="F51" s="18">
        <v>0.00020069444444444442</v>
      </c>
      <c r="G51" s="18">
        <v>0.0004403935185185185</v>
      </c>
      <c r="H51" s="18">
        <v>0.00017071759259259256</v>
      </c>
      <c r="I51" s="18">
        <v>0.00038541666666666667</v>
      </c>
      <c r="J51" s="18">
        <v>0.0001866898148148148</v>
      </c>
      <c r="K51" s="18">
        <v>0.00034710648148148144</v>
      </c>
      <c r="L51" s="18">
        <v>0.00015937499999999998</v>
      </c>
      <c r="M51" s="78">
        <v>0.00036180555555555553</v>
      </c>
      <c r="N51" s="13" t="s">
        <v>24</v>
      </c>
    </row>
    <row r="52" spans="1:14" ht="13.5" thickBot="1">
      <c r="A52" s="19">
        <v>4</v>
      </c>
      <c r="B52" s="42" t="s">
        <v>80</v>
      </c>
      <c r="C52" s="21">
        <v>90</v>
      </c>
      <c r="D52" s="22">
        <v>1</v>
      </c>
      <c r="E52" s="94" t="s">
        <v>45</v>
      </c>
      <c r="F52" s="24">
        <v>0.00020208333333333338</v>
      </c>
      <c r="G52" s="24">
        <v>0.00043321759259259263</v>
      </c>
      <c r="H52" s="24">
        <v>0.00016539351851851852</v>
      </c>
      <c r="I52" s="24">
        <v>0.000381712962962963</v>
      </c>
      <c r="J52" s="24" t="s">
        <v>26</v>
      </c>
      <c r="K52" s="24"/>
      <c r="L52" s="24">
        <v>0.0002023148148148148</v>
      </c>
      <c r="M52" s="79">
        <v>0.0004127314814814814</v>
      </c>
      <c r="N52" s="13" t="s">
        <v>24</v>
      </c>
    </row>
    <row r="53" spans="1:14" ht="12.75">
      <c r="A53" s="45">
        <v>5</v>
      </c>
      <c r="B53" s="26" t="s">
        <v>81</v>
      </c>
      <c r="C53" s="27">
        <v>90</v>
      </c>
      <c r="D53" s="27" t="s">
        <v>24</v>
      </c>
      <c r="E53" s="95" t="s">
        <v>22</v>
      </c>
      <c r="F53" s="28">
        <v>0.00018981481481481478</v>
      </c>
      <c r="G53" s="28">
        <v>0.0004164351851851851</v>
      </c>
      <c r="H53" s="28">
        <v>0.00018310185185185186</v>
      </c>
      <c r="I53" s="28">
        <v>0.00038993055555555553</v>
      </c>
      <c r="J53" s="29"/>
      <c r="K53" s="29"/>
      <c r="L53" s="29"/>
      <c r="M53" s="29"/>
      <c r="N53" s="13" t="s">
        <v>24</v>
      </c>
    </row>
    <row r="54" spans="1:14" ht="12.75">
      <c r="A54" s="13">
        <v>6</v>
      </c>
      <c r="B54" s="15" t="s">
        <v>82</v>
      </c>
      <c r="C54" s="16">
        <v>90</v>
      </c>
      <c r="D54" s="16" t="s">
        <v>24</v>
      </c>
      <c r="E54" s="93" t="s">
        <v>32</v>
      </c>
      <c r="F54" s="18">
        <v>0.0001806712962962963</v>
      </c>
      <c r="G54" s="18">
        <v>0.0004412037037037037</v>
      </c>
      <c r="H54" s="18">
        <v>0.00018113425925925927</v>
      </c>
      <c r="I54" s="18">
        <v>0.0004052083333333334</v>
      </c>
      <c r="J54" s="29"/>
      <c r="K54" s="29"/>
      <c r="L54" s="29"/>
      <c r="M54" s="29"/>
      <c r="N54" s="13" t="s">
        <v>24</v>
      </c>
    </row>
    <row r="55" spans="1:14" ht="12.75">
      <c r="A55" s="13">
        <v>7</v>
      </c>
      <c r="B55" s="15" t="s">
        <v>83</v>
      </c>
      <c r="C55" s="16">
        <v>90</v>
      </c>
      <c r="D55" s="16">
        <v>1</v>
      </c>
      <c r="E55" s="93" t="s">
        <v>20</v>
      </c>
      <c r="F55" s="18">
        <v>0.00022152777777777777</v>
      </c>
      <c r="G55" s="18">
        <v>0.00046875</v>
      </c>
      <c r="H55" s="18">
        <v>0.0002019675925925926</v>
      </c>
      <c r="I55" s="18">
        <v>0.0004163194444444445</v>
      </c>
      <c r="J55" s="29"/>
      <c r="K55" s="29"/>
      <c r="L55" s="29"/>
      <c r="M55" s="29"/>
      <c r="N55" s="13">
        <v>1</v>
      </c>
    </row>
    <row r="56" spans="1:14" ht="12.75">
      <c r="A56" s="13">
        <v>8</v>
      </c>
      <c r="B56" s="43" t="s">
        <v>84</v>
      </c>
      <c r="C56" s="16">
        <v>90</v>
      </c>
      <c r="D56" s="31">
        <v>1</v>
      </c>
      <c r="E56" s="93" t="s">
        <v>45</v>
      </c>
      <c r="F56" s="18">
        <v>0.0002140046296296296</v>
      </c>
      <c r="G56" s="18">
        <v>0.0004622685185185185</v>
      </c>
      <c r="H56" s="18">
        <v>0.0001888888888888889</v>
      </c>
      <c r="I56" s="18">
        <v>0.0004322916666666667</v>
      </c>
      <c r="J56" s="29"/>
      <c r="K56" s="29"/>
      <c r="L56" s="29"/>
      <c r="M56" s="29"/>
      <c r="N56" s="13">
        <v>1</v>
      </c>
    </row>
    <row r="57" spans="1:14" ht="12.75">
      <c r="A57" s="13">
        <v>9</v>
      </c>
      <c r="B57" s="15" t="s">
        <v>85</v>
      </c>
      <c r="C57" s="16">
        <v>91</v>
      </c>
      <c r="D57" s="16">
        <v>1</v>
      </c>
      <c r="E57" s="93" t="s">
        <v>32</v>
      </c>
      <c r="F57" s="18">
        <v>0.00022569444444444446</v>
      </c>
      <c r="G57" s="18">
        <v>0.0004765046296296297</v>
      </c>
      <c r="H57" s="18">
        <v>0.0002115740740740741</v>
      </c>
      <c r="I57" s="18">
        <v>0.0004541666666666667</v>
      </c>
      <c r="J57" s="29"/>
      <c r="K57" s="29"/>
      <c r="L57" s="29"/>
      <c r="M57" s="29"/>
      <c r="N57" s="13">
        <v>1</v>
      </c>
    </row>
    <row r="58" spans="1:14" ht="12.75">
      <c r="A58" s="13">
        <v>10</v>
      </c>
      <c r="B58" s="15" t="s">
        <v>86</v>
      </c>
      <c r="C58" s="16">
        <v>90</v>
      </c>
      <c r="D58" s="16" t="s">
        <v>24</v>
      </c>
      <c r="E58" s="93" t="s">
        <v>22</v>
      </c>
      <c r="F58" s="18">
        <v>0.00020949074074074077</v>
      </c>
      <c r="G58" s="18">
        <v>0.000468287037037037</v>
      </c>
      <c r="H58" s="18">
        <v>0.00018703703703703702</v>
      </c>
      <c r="I58" s="18">
        <v>0.0004636574074074075</v>
      </c>
      <c r="J58" s="29"/>
      <c r="K58" s="29"/>
      <c r="L58" s="29"/>
      <c r="M58" s="29"/>
      <c r="N58" s="13">
        <v>1</v>
      </c>
    </row>
    <row r="59" spans="1:14" ht="12.75">
      <c r="A59" s="13">
        <v>11</v>
      </c>
      <c r="B59" s="15" t="s">
        <v>87</v>
      </c>
      <c r="C59" s="16">
        <v>90</v>
      </c>
      <c r="D59" s="16" t="s">
        <v>24</v>
      </c>
      <c r="E59" s="93" t="s">
        <v>22</v>
      </c>
      <c r="F59" s="18">
        <v>0.0002275462962962963</v>
      </c>
      <c r="G59" s="18">
        <v>0.0005210648148148148</v>
      </c>
      <c r="H59" s="18">
        <v>0.0002208333333333333</v>
      </c>
      <c r="I59" s="18">
        <v>0.0004696759259259259</v>
      </c>
      <c r="J59" s="29"/>
      <c r="K59" s="29"/>
      <c r="L59" s="29"/>
      <c r="M59" s="29"/>
      <c r="N59" s="13">
        <v>1</v>
      </c>
    </row>
    <row r="60" spans="1:14" ht="12.75">
      <c r="A60" s="13">
        <v>12</v>
      </c>
      <c r="B60" s="15" t="s">
        <v>88</v>
      </c>
      <c r="C60" s="16" t="s">
        <v>89</v>
      </c>
      <c r="D60" s="16">
        <v>1</v>
      </c>
      <c r="E60" s="93" t="s">
        <v>20</v>
      </c>
      <c r="F60" s="18">
        <v>0.00022569444444444446</v>
      </c>
      <c r="G60" s="18">
        <v>0.0005107638888888889</v>
      </c>
      <c r="H60" s="18">
        <v>0.00024895833333333334</v>
      </c>
      <c r="I60" s="18">
        <v>0.0005070601851851853</v>
      </c>
      <c r="N60" s="13">
        <v>1</v>
      </c>
    </row>
    <row r="61" spans="1:14" ht="12.75">
      <c r="A61" s="13">
        <v>13</v>
      </c>
      <c r="B61" s="15" t="s">
        <v>90</v>
      </c>
      <c r="C61" s="16">
        <v>90</v>
      </c>
      <c r="D61" s="16">
        <v>3</v>
      </c>
      <c r="E61" s="93" t="s">
        <v>45</v>
      </c>
      <c r="F61" s="18">
        <v>0.0002804398148148148</v>
      </c>
      <c r="G61" s="18">
        <v>0.0005729166666666667</v>
      </c>
      <c r="H61" s="18">
        <v>0.00026365740740740744</v>
      </c>
      <c r="I61" s="18">
        <v>0.0005564814814814815</v>
      </c>
      <c r="N61" s="13">
        <v>2</v>
      </c>
    </row>
    <row r="62" spans="1:14" ht="12.75">
      <c r="A62" s="13">
        <v>14</v>
      </c>
      <c r="B62" s="15" t="s">
        <v>91</v>
      </c>
      <c r="C62" s="16">
        <v>91</v>
      </c>
      <c r="D62" s="16" t="s">
        <v>24</v>
      </c>
      <c r="E62" s="93" t="s">
        <v>20</v>
      </c>
      <c r="F62" s="18">
        <v>0.0002568287037037037</v>
      </c>
      <c r="G62" s="18">
        <v>0.0005346064814814815</v>
      </c>
      <c r="H62" s="18">
        <v>0.00019965277777777776</v>
      </c>
      <c r="I62" s="18" t="s">
        <v>26</v>
      </c>
      <c r="J62" s="29"/>
      <c r="K62" s="29"/>
      <c r="L62" s="29"/>
      <c r="M62" s="29"/>
      <c r="N62" s="13">
        <v>1</v>
      </c>
    </row>
    <row r="63" spans="1:14" ht="12.75">
      <c r="A63" s="13">
        <v>15</v>
      </c>
      <c r="B63" s="15" t="s">
        <v>92</v>
      </c>
      <c r="C63" s="16">
        <v>91</v>
      </c>
      <c r="D63" s="16">
        <v>1</v>
      </c>
      <c r="E63" s="93" t="s">
        <v>20</v>
      </c>
      <c r="F63" s="18">
        <v>0.00020150462962962963</v>
      </c>
      <c r="G63" s="18">
        <v>0.0004733796296296296</v>
      </c>
      <c r="H63" s="18" t="s">
        <v>26</v>
      </c>
      <c r="I63" s="18"/>
      <c r="J63" s="29"/>
      <c r="K63" s="29"/>
      <c r="L63" s="29"/>
      <c r="M63" s="29"/>
      <c r="N63" s="13">
        <v>1</v>
      </c>
    </row>
    <row r="64" spans="1:14" ht="13.5" thickBot="1">
      <c r="A64" s="19">
        <v>16</v>
      </c>
      <c r="B64" s="23" t="s">
        <v>93</v>
      </c>
      <c r="C64" s="21">
        <v>91</v>
      </c>
      <c r="D64" s="21" t="s">
        <v>24</v>
      </c>
      <c r="E64" s="94" t="s">
        <v>74</v>
      </c>
      <c r="F64" s="24">
        <v>0.0002613425925925926</v>
      </c>
      <c r="G64" s="24">
        <v>0.0005795138888888889</v>
      </c>
      <c r="H64" s="24" t="s">
        <v>26</v>
      </c>
      <c r="I64" s="24"/>
      <c r="J64" s="29"/>
      <c r="K64" s="29"/>
      <c r="L64" s="29"/>
      <c r="M64" s="29"/>
      <c r="N64" s="13">
        <v>1</v>
      </c>
    </row>
    <row r="65" spans="1:14" ht="12.75">
      <c r="A65" s="45">
        <v>17</v>
      </c>
      <c r="B65" s="26" t="s">
        <v>94</v>
      </c>
      <c r="C65" s="27">
        <v>91</v>
      </c>
      <c r="D65" s="27">
        <v>1</v>
      </c>
      <c r="E65" s="95" t="s">
        <v>59</v>
      </c>
      <c r="F65" s="28">
        <v>0.0002737268518518519</v>
      </c>
      <c r="G65" s="28">
        <v>0.0006131944444444443</v>
      </c>
      <c r="H65" s="29"/>
      <c r="I65" s="29"/>
      <c r="J65" s="29"/>
      <c r="K65" s="29"/>
      <c r="L65" s="29"/>
      <c r="M65" s="29"/>
      <c r="N65" s="13">
        <v>2</v>
      </c>
    </row>
    <row r="66" spans="1:14" ht="12.75">
      <c r="A66" s="13">
        <v>18</v>
      </c>
      <c r="B66" s="15" t="s">
        <v>95</v>
      </c>
      <c r="C66" s="16">
        <v>91</v>
      </c>
      <c r="D66" s="16">
        <v>1</v>
      </c>
      <c r="E66" s="93" t="s">
        <v>22</v>
      </c>
      <c r="F66" s="18">
        <v>0.00028275462962962965</v>
      </c>
      <c r="G66" s="18">
        <v>0.0006199074074074075</v>
      </c>
      <c r="H66" s="29"/>
      <c r="I66" s="29"/>
      <c r="J66" s="29"/>
      <c r="K66" s="29"/>
      <c r="L66" s="29"/>
      <c r="M66" s="29"/>
      <c r="N66" s="13">
        <v>2</v>
      </c>
    </row>
    <row r="67" spans="1:14" ht="12.75">
      <c r="A67" s="13">
        <v>19</v>
      </c>
      <c r="B67" s="38" t="s">
        <v>96</v>
      </c>
      <c r="C67" s="46">
        <v>91</v>
      </c>
      <c r="D67" s="46">
        <v>1</v>
      </c>
      <c r="E67" s="93" t="s">
        <v>34</v>
      </c>
      <c r="F67" s="18">
        <v>0.0002960648148148148</v>
      </c>
      <c r="G67" s="18">
        <v>0.0006568287037037037</v>
      </c>
      <c r="H67" s="29"/>
      <c r="I67" s="29"/>
      <c r="J67" s="29"/>
      <c r="K67" s="29"/>
      <c r="L67" s="29"/>
      <c r="M67" s="29"/>
      <c r="N67" s="13">
        <v>2</v>
      </c>
    </row>
    <row r="68" spans="1:14" ht="12.75">
      <c r="A68" s="13">
        <v>20</v>
      </c>
      <c r="B68" s="15" t="s">
        <v>97</v>
      </c>
      <c r="C68" s="16">
        <v>91</v>
      </c>
      <c r="D68" s="16">
        <v>1</v>
      </c>
      <c r="E68" s="93" t="s">
        <v>34</v>
      </c>
      <c r="F68" s="18">
        <v>0.00027581018518518514</v>
      </c>
      <c r="G68" s="18">
        <v>0.0006716435185185186</v>
      </c>
      <c r="H68" s="29"/>
      <c r="I68" s="29"/>
      <c r="J68" s="29"/>
      <c r="K68" s="29"/>
      <c r="L68" s="29"/>
      <c r="M68" s="29"/>
      <c r="N68" s="13">
        <v>3</v>
      </c>
    </row>
    <row r="69" spans="1:14" ht="12.75">
      <c r="A69" s="13">
        <v>21</v>
      </c>
      <c r="B69" s="15" t="s">
        <v>98</v>
      </c>
      <c r="C69" s="16">
        <v>90</v>
      </c>
      <c r="D69" s="16" t="s">
        <v>99</v>
      </c>
      <c r="E69" s="93" t="s">
        <v>100</v>
      </c>
      <c r="F69" s="18">
        <v>0.0003162037037037037</v>
      </c>
      <c r="G69" s="18">
        <v>0.0006732638888888889</v>
      </c>
      <c r="H69" s="29"/>
      <c r="I69" s="29"/>
      <c r="J69" s="29"/>
      <c r="K69" s="29"/>
      <c r="L69" s="29"/>
      <c r="M69" s="29"/>
      <c r="N69" s="13" t="s">
        <v>108</v>
      </c>
    </row>
    <row r="70" spans="1:14" ht="12.75">
      <c r="A70" s="13">
        <v>22</v>
      </c>
      <c r="B70" s="26" t="s">
        <v>101</v>
      </c>
      <c r="C70" s="27">
        <v>91</v>
      </c>
      <c r="D70" s="16">
        <v>1</v>
      </c>
      <c r="E70" s="95" t="s">
        <v>36</v>
      </c>
      <c r="F70" s="18">
        <v>0.0003096064814814815</v>
      </c>
      <c r="G70" s="18">
        <v>0.0006916666666666667</v>
      </c>
      <c r="H70" s="29"/>
      <c r="I70" s="29"/>
      <c r="J70" s="29"/>
      <c r="K70" s="29"/>
      <c r="L70" s="29"/>
      <c r="M70" s="29"/>
      <c r="N70" s="13" t="s">
        <v>108</v>
      </c>
    </row>
    <row r="71" spans="1:14" ht="12.75">
      <c r="A71" s="13">
        <v>23</v>
      </c>
      <c r="B71" s="15" t="s">
        <v>102</v>
      </c>
      <c r="C71" s="16">
        <v>90</v>
      </c>
      <c r="D71" s="16">
        <v>3</v>
      </c>
      <c r="E71" s="93" t="s">
        <v>34</v>
      </c>
      <c r="F71" s="18">
        <v>0.00030844907407407405</v>
      </c>
      <c r="G71" s="18">
        <v>0.0006947916666666666</v>
      </c>
      <c r="H71" s="29"/>
      <c r="I71" s="29"/>
      <c r="J71" s="29"/>
      <c r="K71" s="29"/>
      <c r="L71" s="29"/>
      <c r="M71" s="29"/>
      <c r="N71" s="13" t="s">
        <v>99</v>
      </c>
    </row>
    <row r="72" spans="1:14" ht="12.75">
      <c r="A72" s="13">
        <v>24</v>
      </c>
      <c r="B72" s="15" t="s">
        <v>103</v>
      </c>
      <c r="C72" s="16">
        <v>90</v>
      </c>
      <c r="D72" s="16">
        <v>2</v>
      </c>
      <c r="E72" s="52" t="s">
        <v>153</v>
      </c>
      <c r="F72" s="18">
        <v>0.00035324074074074077</v>
      </c>
      <c r="G72" s="18">
        <v>0.000724652777777778</v>
      </c>
      <c r="H72" s="29"/>
      <c r="I72" s="29"/>
      <c r="J72" s="29"/>
      <c r="K72" s="29"/>
      <c r="L72" s="29"/>
      <c r="M72" s="29"/>
      <c r="N72" s="13" t="s">
        <v>99</v>
      </c>
    </row>
    <row r="73" spans="1:14" ht="12.75">
      <c r="A73" s="13">
        <v>25</v>
      </c>
      <c r="B73" s="15" t="s">
        <v>104</v>
      </c>
      <c r="C73" s="16">
        <v>90</v>
      </c>
      <c r="D73" s="16">
        <v>1</v>
      </c>
      <c r="E73" s="93" t="s">
        <v>56</v>
      </c>
      <c r="F73" s="18">
        <v>0.00039780092592592596</v>
      </c>
      <c r="G73" s="18">
        <v>0.0007700231481481482</v>
      </c>
      <c r="H73" s="29"/>
      <c r="I73" s="29"/>
      <c r="J73" s="29"/>
      <c r="K73" s="29"/>
      <c r="L73" s="29"/>
      <c r="M73" s="29"/>
      <c r="N73" s="13" t="s">
        <v>106</v>
      </c>
    </row>
    <row r="74" spans="1:14" ht="12.75">
      <c r="A74" s="13">
        <v>26</v>
      </c>
      <c r="B74" s="15" t="s">
        <v>105</v>
      </c>
      <c r="C74" s="16">
        <v>91</v>
      </c>
      <c r="D74" s="16" t="s">
        <v>106</v>
      </c>
      <c r="E74" s="52" t="s">
        <v>153</v>
      </c>
      <c r="F74" s="18">
        <v>0.00038564814814814815</v>
      </c>
      <c r="G74" s="18">
        <v>0.0008768518518518518</v>
      </c>
      <c r="H74" s="29"/>
      <c r="I74" s="29"/>
      <c r="J74" s="29"/>
      <c r="K74" s="29"/>
      <c r="L74" s="29"/>
      <c r="M74" s="29"/>
      <c r="N74" s="13" t="s">
        <v>106</v>
      </c>
    </row>
    <row r="75" spans="1:14" ht="12.75">
      <c r="A75" s="13">
        <v>27</v>
      </c>
      <c r="B75" s="38" t="s">
        <v>107</v>
      </c>
      <c r="C75" s="16">
        <v>91</v>
      </c>
      <c r="D75" s="16" t="s">
        <v>108</v>
      </c>
      <c r="E75" s="93" t="s">
        <v>34</v>
      </c>
      <c r="F75" s="18">
        <v>0.00046817129629629634</v>
      </c>
      <c r="G75" s="18">
        <v>0.0009402777777777778</v>
      </c>
      <c r="H75" s="29"/>
      <c r="I75" s="29"/>
      <c r="J75" s="29"/>
      <c r="K75" s="29"/>
      <c r="L75" s="29"/>
      <c r="M75" s="29"/>
      <c r="N75" s="13" t="s">
        <v>106</v>
      </c>
    </row>
    <row r="76" spans="1:14" ht="12.75">
      <c r="A76" s="13">
        <v>28</v>
      </c>
      <c r="B76" s="15" t="s">
        <v>109</v>
      </c>
      <c r="C76" s="16">
        <v>91</v>
      </c>
      <c r="D76" s="16">
        <v>1</v>
      </c>
      <c r="E76" s="52" t="s">
        <v>153</v>
      </c>
      <c r="F76" s="18">
        <v>0.000390625</v>
      </c>
      <c r="G76" s="18">
        <v>0.0009640046296296298</v>
      </c>
      <c r="H76" s="29"/>
      <c r="I76" s="29"/>
      <c r="J76" s="29"/>
      <c r="K76" s="29"/>
      <c r="L76" s="29"/>
      <c r="M76" s="29"/>
      <c r="N76" s="13" t="s">
        <v>106</v>
      </c>
    </row>
    <row r="77" spans="1:13" ht="12.75">
      <c r="A77" s="13">
        <v>29</v>
      </c>
      <c r="B77" s="43" t="s">
        <v>110</v>
      </c>
      <c r="C77" s="16">
        <v>90</v>
      </c>
      <c r="D77" s="16" t="s">
        <v>44</v>
      </c>
      <c r="E77" s="93" t="s">
        <v>45</v>
      </c>
      <c r="F77" s="18">
        <v>0.000553125</v>
      </c>
      <c r="G77" s="18">
        <v>0.0010518518518518518</v>
      </c>
      <c r="H77" s="29"/>
      <c r="I77" s="29"/>
      <c r="J77" s="29"/>
      <c r="K77" s="29"/>
      <c r="L77" s="29"/>
      <c r="M77" s="29"/>
    </row>
    <row r="78" spans="1:13" ht="12.75">
      <c r="A78" s="13">
        <v>30</v>
      </c>
      <c r="B78" s="38" t="s">
        <v>111</v>
      </c>
      <c r="C78" s="16">
        <v>91</v>
      </c>
      <c r="D78" s="16" t="s">
        <v>108</v>
      </c>
      <c r="E78" s="93" t="s">
        <v>34</v>
      </c>
      <c r="F78" s="18">
        <v>0.00048206018518518514</v>
      </c>
      <c r="G78" s="18">
        <v>0.0010686342592592592</v>
      </c>
      <c r="H78" s="29"/>
      <c r="I78" s="29"/>
      <c r="J78" s="29"/>
      <c r="K78" s="29"/>
      <c r="L78" s="29"/>
      <c r="M78" s="29"/>
    </row>
    <row r="79" spans="1:13" ht="12.75">
      <c r="A79" s="13">
        <v>31</v>
      </c>
      <c r="B79" s="47" t="s">
        <v>112</v>
      </c>
      <c r="C79" s="48">
        <v>90</v>
      </c>
      <c r="D79" s="48" t="s">
        <v>106</v>
      </c>
      <c r="E79" s="99" t="s">
        <v>34</v>
      </c>
      <c r="F79" s="18">
        <v>0.00048182870370370377</v>
      </c>
      <c r="G79" s="18">
        <v>0.0012805555555555554</v>
      </c>
      <c r="H79" s="29"/>
      <c r="I79" s="29"/>
      <c r="J79" s="29"/>
      <c r="K79" s="29"/>
      <c r="L79" s="29"/>
      <c r="M79" s="29"/>
    </row>
    <row r="80" spans="1:13" ht="12.75">
      <c r="A80" s="13">
        <v>32</v>
      </c>
      <c r="B80" s="15" t="s">
        <v>113</v>
      </c>
      <c r="C80" s="16">
        <v>90</v>
      </c>
      <c r="D80" s="16" t="s">
        <v>99</v>
      </c>
      <c r="E80" s="93" t="s">
        <v>34</v>
      </c>
      <c r="F80" s="18">
        <v>0.0005262731481481482</v>
      </c>
      <c r="G80" s="18">
        <v>0.0013064814814814816</v>
      </c>
      <c r="H80" s="29"/>
      <c r="I80" s="29"/>
      <c r="J80" s="29"/>
      <c r="K80" s="29"/>
      <c r="L80" s="29"/>
      <c r="M80" s="29"/>
    </row>
    <row r="81" spans="1:13" ht="12.75">
      <c r="A81" s="13">
        <v>33</v>
      </c>
      <c r="B81" s="15" t="s">
        <v>114</v>
      </c>
      <c r="C81" s="16">
        <v>90</v>
      </c>
      <c r="D81" s="16" t="s">
        <v>24</v>
      </c>
      <c r="E81" s="93" t="s">
        <v>59</v>
      </c>
      <c r="F81" s="18">
        <v>0.00026770833333333334</v>
      </c>
      <c r="G81" s="18" t="s">
        <v>26</v>
      </c>
      <c r="H81" s="29"/>
      <c r="I81" s="29"/>
      <c r="J81" s="29"/>
      <c r="K81" s="29"/>
      <c r="L81" s="29"/>
      <c r="M81" s="29"/>
    </row>
    <row r="82" spans="1:13" ht="12.75">
      <c r="A82" s="13">
        <v>34</v>
      </c>
      <c r="B82" s="43" t="s">
        <v>115</v>
      </c>
      <c r="C82" s="16">
        <v>91</v>
      </c>
      <c r="D82" s="16" t="s">
        <v>44</v>
      </c>
      <c r="E82" s="93" t="s">
        <v>45</v>
      </c>
      <c r="F82" s="18">
        <v>0.000466087962962963</v>
      </c>
      <c r="G82" s="18" t="s">
        <v>26</v>
      </c>
      <c r="H82" s="29"/>
      <c r="I82" s="29"/>
      <c r="J82" s="29"/>
      <c r="K82" s="29"/>
      <c r="L82" s="29"/>
      <c r="M82" s="29"/>
    </row>
    <row r="83" spans="1:13" ht="12.75">
      <c r="A83" s="13">
        <v>35</v>
      </c>
      <c r="B83" s="15" t="s">
        <v>116</v>
      </c>
      <c r="C83" s="16">
        <v>90</v>
      </c>
      <c r="D83" s="16" t="s">
        <v>106</v>
      </c>
      <c r="E83" s="93" t="s">
        <v>34</v>
      </c>
      <c r="F83" s="18">
        <v>0.00046793981481481475</v>
      </c>
      <c r="G83" s="18" t="s">
        <v>26</v>
      </c>
      <c r="H83" s="29"/>
      <c r="I83" s="29"/>
      <c r="J83" s="29"/>
      <c r="K83" s="29"/>
      <c r="L83" s="29"/>
      <c r="M83" s="29"/>
    </row>
    <row r="84" spans="1:13" ht="12.75">
      <c r="A84" s="13">
        <v>36</v>
      </c>
      <c r="B84" s="47" t="s">
        <v>117</v>
      </c>
      <c r="C84" s="48">
        <v>91</v>
      </c>
      <c r="D84" s="48" t="s">
        <v>106</v>
      </c>
      <c r="E84" s="93" t="s">
        <v>29</v>
      </c>
      <c r="F84" s="18">
        <v>0.0005421296296296297</v>
      </c>
      <c r="G84" s="18" t="s">
        <v>26</v>
      </c>
      <c r="H84" s="29"/>
      <c r="I84" s="29"/>
      <c r="J84" s="29"/>
      <c r="K84" s="29"/>
      <c r="L84" s="29"/>
      <c r="M84" s="29"/>
    </row>
    <row r="85" spans="1:13" ht="12.75">
      <c r="A85" s="13">
        <v>37</v>
      </c>
      <c r="B85" s="47" t="s">
        <v>118</v>
      </c>
      <c r="C85" s="48">
        <v>90</v>
      </c>
      <c r="D85" s="48" t="s">
        <v>44</v>
      </c>
      <c r="E85" s="93" t="s">
        <v>45</v>
      </c>
      <c r="F85" s="18">
        <v>0.0006581018518518519</v>
      </c>
      <c r="G85" s="18" t="s">
        <v>26</v>
      </c>
      <c r="H85" s="29"/>
      <c r="I85" s="29"/>
      <c r="J85" s="29"/>
      <c r="K85" s="29"/>
      <c r="L85" s="29"/>
      <c r="M85" s="29"/>
    </row>
    <row r="86" spans="1:13" ht="12.75">
      <c r="A86" s="17"/>
      <c r="B86" s="15" t="s">
        <v>119</v>
      </c>
      <c r="C86" s="16">
        <v>91</v>
      </c>
      <c r="D86" s="16" t="s">
        <v>44</v>
      </c>
      <c r="E86" s="93" t="s">
        <v>45</v>
      </c>
      <c r="F86" s="18" t="s">
        <v>26</v>
      </c>
      <c r="G86" s="18"/>
      <c r="H86" s="29"/>
      <c r="I86" s="29"/>
      <c r="J86" s="29"/>
      <c r="K86" s="29"/>
      <c r="L86" s="29"/>
      <c r="M86" s="29"/>
    </row>
    <row r="87" spans="1:13" ht="12.75">
      <c r="A87" s="17"/>
      <c r="B87" s="15" t="s">
        <v>120</v>
      </c>
      <c r="C87" s="16">
        <v>91</v>
      </c>
      <c r="D87" s="16" t="s">
        <v>44</v>
      </c>
      <c r="E87" s="93" t="s">
        <v>45</v>
      </c>
      <c r="F87" s="18" t="s">
        <v>26</v>
      </c>
      <c r="G87" s="18"/>
      <c r="H87" s="29"/>
      <c r="I87" s="29"/>
      <c r="J87" s="29"/>
      <c r="K87" s="29"/>
      <c r="L87" s="29"/>
      <c r="M87" s="29"/>
    </row>
    <row r="88" spans="1:13" ht="12.75">
      <c r="A88" s="17"/>
      <c r="B88" s="15" t="s">
        <v>121</v>
      </c>
      <c r="C88" s="16">
        <v>90</v>
      </c>
      <c r="D88" s="16" t="s">
        <v>44</v>
      </c>
      <c r="E88" s="93" t="s">
        <v>45</v>
      </c>
      <c r="F88" s="18" t="s">
        <v>26</v>
      </c>
      <c r="G88" s="18"/>
      <c r="H88" s="29"/>
      <c r="I88" s="29"/>
      <c r="J88" s="29"/>
      <c r="K88" s="29"/>
      <c r="L88" s="29"/>
      <c r="M88" s="29"/>
    </row>
    <row r="89" spans="1:7" ht="12.75">
      <c r="A89" s="17"/>
      <c r="B89" s="49" t="s">
        <v>122</v>
      </c>
      <c r="C89" s="14">
        <v>91</v>
      </c>
      <c r="D89" s="14" t="s">
        <v>106</v>
      </c>
      <c r="E89" s="93" t="s">
        <v>29</v>
      </c>
      <c r="F89" s="18" t="s">
        <v>26</v>
      </c>
      <c r="G89" s="18"/>
    </row>
    <row r="90" spans="1:7" ht="12.75">
      <c r="A90" s="17"/>
      <c r="B90" s="43" t="s">
        <v>123</v>
      </c>
      <c r="C90" s="16">
        <v>91</v>
      </c>
      <c r="D90" s="16" t="s">
        <v>44</v>
      </c>
      <c r="E90" s="93" t="s">
        <v>45</v>
      </c>
      <c r="F90" s="18" t="s">
        <v>26</v>
      </c>
      <c r="G90" s="18"/>
    </row>
    <row r="91" spans="1:7" ht="12.75">
      <c r="A91" s="17"/>
      <c r="B91" s="47" t="s">
        <v>124</v>
      </c>
      <c r="C91" s="48">
        <v>91</v>
      </c>
      <c r="D91" s="48" t="s">
        <v>44</v>
      </c>
      <c r="E91" s="93" t="s">
        <v>45</v>
      </c>
      <c r="F91" s="18" t="s">
        <v>26</v>
      </c>
      <c r="G91" s="18"/>
    </row>
    <row r="92" spans="1:7" ht="12.75">
      <c r="A92" s="17"/>
      <c r="B92" s="15" t="s">
        <v>125</v>
      </c>
      <c r="C92" s="16">
        <v>91</v>
      </c>
      <c r="D92" s="16">
        <v>1</v>
      </c>
      <c r="E92" s="93" t="s">
        <v>25</v>
      </c>
      <c r="F92" s="13" t="s">
        <v>46</v>
      </c>
      <c r="G92" s="50"/>
    </row>
    <row r="93" spans="1:13" ht="12.75">
      <c r="A93" s="17"/>
      <c r="B93" s="15" t="s">
        <v>126</v>
      </c>
      <c r="C93" s="16">
        <v>91</v>
      </c>
      <c r="D93" s="16" t="s">
        <v>44</v>
      </c>
      <c r="E93" s="93" t="s">
        <v>42</v>
      </c>
      <c r="F93" s="18" t="s">
        <v>46</v>
      </c>
      <c r="G93" s="51"/>
      <c r="H93" s="29"/>
      <c r="I93" s="29"/>
      <c r="J93" s="29"/>
      <c r="K93" s="29"/>
      <c r="L93" s="29"/>
      <c r="M93" s="29"/>
    </row>
    <row r="94" spans="1:7" ht="12.75">
      <c r="A94" s="17"/>
      <c r="B94" s="15" t="s">
        <v>127</v>
      </c>
      <c r="C94" s="16">
        <v>90</v>
      </c>
      <c r="D94" s="16">
        <v>2</v>
      </c>
      <c r="E94" s="93" t="s">
        <v>34</v>
      </c>
      <c r="F94" s="18" t="s">
        <v>46</v>
      </c>
      <c r="G94" s="18"/>
    </row>
    <row r="95" spans="1:13" ht="12.75">
      <c r="A95" s="17"/>
      <c r="B95" s="47" t="s">
        <v>325</v>
      </c>
      <c r="C95" s="48">
        <v>91</v>
      </c>
      <c r="D95" s="48">
        <v>1</v>
      </c>
      <c r="E95" s="93" t="s">
        <v>25</v>
      </c>
      <c r="F95" s="18" t="s">
        <v>46</v>
      </c>
      <c r="G95" s="18"/>
      <c r="H95" s="29"/>
      <c r="I95" s="29"/>
      <c r="J95" s="29"/>
      <c r="K95" s="29"/>
      <c r="L95" s="29"/>
      <c r="M95" s="29"/>
    </row>
    <row r="97" spans="1:13" ht="12.75">
      <c r="A97" s="106" t="s">
        <v>128</v>
      </c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</row>
    <row r="98" spans="1:13" ht="12.75">
      <c r="A98" s="71" t="s">
        <v>50</v>
      </c>
      <c r="F98" s="111" t="s">
        <v>4</v>
      </c>
      <c r="G98" s="111"/>
      <c r="H98" s="109" t="s">
        <v>5</v>
      </c>
      <c r="I98" s="110"/>
      <c r="J98" s="108" t="s">
        <v>6</v>
      </c>
      <c r="K98" s="108"/>
      <c r="L98" s="112" t="s">
        <v>7</v>
      </c>
      <c r="M98" s="113"/>
    </row>
    <row r="99" spans="1:14" ht="25.5">
      <c r="A99" s="58" t="s">
        <v>8</v>
      </c>
      <c r="B99" s="9" t="s">
        <v>9</v>
      </c>
      <c r="C99" s="9" t="s">
        <v>10</v>
      </c>
      <c r="D99" s="9" t="s">
        <v>11</v>
      </c>
      <c r="E99" s="100" t="s">
        <v>76</v>
      </c>
      <c r="F99" s="7" t="s">
        <v>13</v>
      </c>
      <c r="G99" s="7" t="s">
        <v>14</v>
      </c>
      <c r="H99" s="6" t="s">
        <v>13</v>
      </c>
      <c r="I99" s="7" t="s">
        <v>14</v>
      </c>
      <c r="J99" s="7" t="s">
        <v>13</v>
      </c>
      <c r="K99" s="7" t="s">
        <v>14</v>
      </c>
      <c r="L99" s="7" t="s">
        <v>13</v>
      </c>
      <c r="M99" s="53" t="s">
        <v>14</v>
      </c>
      <c r="N99" s="58" t="s">
        <v>154</v>
      </c>
    </row>
    <row r="100" spans="1:14" ht="12.75">
      <c r="A100" s="13">
        <v>1</v>
      </c>
      <c r="B100" s="15" t="s">
        <v>129</v>
      </c>
      <c r="C100" s="16">
        <v>90</v>
      </c>
      <c r="D100" s="16" t="s">
        <v>24</v>
      </c>
      <c r="E100" s="93" t="s">
        <v>22</v>
      </c>
      <c r="F100" s="18">
        <v>0.00029849537037037035</v>
      </c>
      <c r="G100" s="18">
        <v>0.0006359953703703704</v>
      </c>
      <c r="H100" s="18">
        <v>0.00022557870370370367</v>
      </c>
      <c r="I100" s="18">
        <v>0.0005356481481481482</v>
      </c>
      <c r="J100" s="18">
        <v>0.00023715277777777775</v>
      </c>
      <c r="K100" s="18">
        <v>0.0006034722222222221</v>
      </c>
      <c r="L100" s="18">
        <v>0.0002403935185185185</v>
      </c>
      <c r="M100" s="78">
        <v>0.0004612268518518518</v>
      </c>
      <c r="N100" s="13" t="s">
        <v>24</v>
      </c>
    </row>
    <row r="101" spans="1:14" ht="12.75">
      <c r="A101" s="13">
        <v>2</v>
      </c>
      <c r="B101" s="15" t="s">
        <v>130</v>
      </c>
      <c r="C101" s="16">
        <v>90</v>
      </c>
      <c r="D101" s="16" t="s">
        <v>24</v>
      </c>
      <c r="E101" s="93" t="s">
        <v>25</v>
      </c>
      <c r="F101" s="18">
        <v>0.000256712962962963</v>
      </c>
      <c r="G101" s="18">
        <v>0.0005376157407407407</v>
      </c>
      <c r="H101" s="18">
        <v>0.00022731481481481485</v>
      </c>
      <c r="I101" s="18">
        <v>0.0004614583333333333</v>
      </c>
      <c r="J101" s="44">
        <v>0.0002480324074074074</v>
      </c>
      <c r="K101" s="44">
        <v>0.0005418981481481481</v>
      </c>
      <c r="L101" s="18">
        <v>0.00022627314814814816</v>
      </c>
      <c r="M101" s="78">
        <v>0.00046215277777777775</v>
      </c>
      <c r="N101" s="13" t="s">
        <v>24</v>
      </c>
    </row>
    <row r="102" spans="1:14" ht="12.75">
      <c r="A102" s="13">
        <v>3</v>
      </c>
      <c r="B102" s="15" t="s">
        <v>131</v>
      </c>
      <c r="C102" s="16">
        <v>90</v>
      </c>
      <c r="D102" s="16" t="s">
        <v>24</v>
      </c>
      <c r="E102" s="93" t="s">
        <v>32</v>
      </c>
      <c r="F102" s="18">
        <v>0.00034710648148148144</v>
      </c>
      <c r="G102" s="18">
        <v>0.0006915509259259259</v>
      </c>
      <c r="H102" s="18">
        <v>0.00028692129629629624</v>
      </c>
      <c r="I102" s="18">
        <v>0.0005625000000000001</v>
      </c>
      <c r="J102" s="18" t="s">
        <v>26</v>
      </c>
      <c r="K102" s="18" t="s">
        <v>26</v>
      </c>
      <c r="L102" s="18">
        <v>0.00026006944444444444</v>
      </c>
      <c r="M102" s="78">
        <v>0.0005214120370370369</v>
      </c>
      <c r="N102" s="13" t="s">
        <v>24</v>
      </c>
    </row>
    <row r="103" spans="1:14" ht="13.5" thickBot="1">
      <c r="A103" s="19">
        <v>4</v>
      </c>
      <c r="B103" s="23" t="s">
        <v>132</v>
      </c>
      <c r="C103" s="21">
        <v>91</v>
      </c>
      <c r="D103" s="21">
        <v>1</v>
      </c>
      <c r="E103" s="94" t="s">
        <v>25</v>
      </c>
      <c r="F103" s="24">
        <v>0.00028182870370370373</v>
      </c>
      <c r="G103" s="24">
        <v>0.0006265046296296296</v>
      </c>
      <c r="H103" s="24">
        <v>0.0002341435185185185</v>
      </c>
      <c r="I103" s="24">
        <v>0.0005454861111111112</v>
      </c>
      <c r="J103" s="24">
        <v>0.00024513888888888887</v>
      </c>
      <c r="K103" s="24" t="s">
        <v>26</v>
      </c>
      <c r="L103" s="24">
        <v>0.00029155092592592595</v>
      </c>
      <c r="M103" s="79">
        <v>0.0005487268518518518</v>
      </c>
      <c r="N103" s="13" t="s">
        <v>24</v>
      </c>
    </row>
    <row r="104" spans="1:14" ht="12.75">
      <c r="A104" s="45">
        <v>5</v>
      </c>
      <c r="B104" s="26" t="s">
        <v>133</v>
      </c>
      <c r="C104" s="27">
        <v>91</v>
      </c>
      <c r="D104" s="27">
        <v>1</v>
      </c>
      <c r="E104" s="93" t="s">
        <v>156</v>
      </c>
      <c r="F104" s="28">
        <v>0.0003704861111111111</v>
      </c>
      <c r="G104" s="28">
        <v>0.0007868055555555555</v>
      </c>
      <c r="H104" s="28">
        <v>0.0002702546296296297</v>
      </c>
      <c r="I104" s="28">
        <v>0.0005629629629629629</v>
      </c>
      <c r="J104" s="29"/>
      <c r="K104" s="29"/>
      <c r="L104" s="29"/>
      <c r="M104" s="29"/>
      <c r="N104" s="13">
        <v>1</v>
      </c>
    </row>
    <row r="105" spans="1:14" ht="12.75">
      <c r="A105" s="13">
        <v>6</v>
      </c>
      <c r="B105" s="15" t="s">
        <v>134</v>
      </c>
      <c r="C105" s="16">
        <v>90</v>
      </c>
      <c r="D105" s="16" t="s">
        <v>24</v>
      </c>
      <c r="E105" s="93" t="s">
        <v>56</v>
      </c>
      <c r="F105" s="18">
        <v>0.0002960648148148148</v>
      </c>
      <c r="G105" s="18">
        <v>0.0006452546296296296</v>
      </c>
      <c r="H105" s="18">
        <v>0.0002717592592592593</v>
      </c>
      <c r="I105" s="18">
        <v>0.0005704861111111111</v>
      </c>
      <c r="J105" s="29"/>
      <c r="K105" s="29"/>
      <c r="L105" s="29"/>
      <c r="M105" s="29"/>
      <c r="N105" s="13">
        <v>1</v>
      </c>
    </row>
    <row r="106" spans="1:14" ht="12.75">
      <c r="A106" s="13">
        <v>7</v>
      </c>
      <c r="B106" s="15" t="s">
        <v>135</v>
      </c>
      <c r="C106" s="16">
        <v>91</v>
      </c>
      <c r="D106" s="31" t="s">
        <v>24</v>
      </c>
      <c r="E106" s="93" t="s">
        <v>25</v>
      </c>
      <c r="F106" s="18">
        <v>0.00034351851851851855</v>
      </c>
      <c r="G106" s="18">
        <v>0.0007736111111111112</v>
      </c>
      <c r="H106" s="18">
        <v>0.0002699074074074074</v>
      </c>
      <c r="I106" s="18">
        <v>0.0005968750000000001</v>
      </c>
      <c r="J106" s="29"/>
      <c r="K106" s="29"/>
      <c r="L106" s="29"/>
      <c r="M106" s="29"/>
      <c r="N106" s="13">
        <v>1</v>
      </c>
    </row>
    <row r="107" spans="1:14" ht="12.75">
      <c r="A107" s="13">
        <v>8</v>
      </c>
      <c r="B107" s="15" t="s">
        <v>136</v>
      </c>
      <c r="C107" s="16">
        <v>91</v>
      </c>
      <c r="D107" s="16">
        <v>1</v>
      </c>
      <c r="E107" s="93" t="s">
        <v>137</v>
      </c>
      <c r="F107" s="18">
        <v>0.0003003472222222222</v>
      </c>
      <c r="G107" s="18">
        <v>0.0006798611111111111</v>
      </c>
      <c r="H107" s="18">
        <v>0.0002564814814814815</v>
      </c>
      <c r="I107" s="18">
        <v>0.0006216435185185186</v>
      </c>
      <c r="J107" s="29"/>
      <c r="K107" s="29"/>
      <c r="L107" s="29"/>
      <c r="M107" s="29"/>
      <c r="N107" s="13">
        <v>1</v>
      </c>
    </row>
    <row r="108" spans="1:14" ht="12.75">
      <c r="A108" s="13">
        <v>9</v>
      </c>
      <c r="B108" s="15" t="s">
        <v>138</v>
      </c>
      <c r="C108" s="16">
        <v>90</v>
      </c>
      <c r="D108" s="16">
        <v>1</v>
      </c>
      <c r="E108" s="93" t="s">
        <v>22</v>
      </c>
      <c r="F108" s="18">
        <v>0.00038483796296296297</v>
      </c>
      <c r="G108" s="18">
        <v>0.0008298611111111112</v>
      </c>
      <c r="H108" s="18">
        <v>0.00033877314814814816</v>
      </c>
      <c r="I108" s="18">
        <v>0.0006479166666666666</v>
      </c>
      <c r="J108" s="29"/>
      <c r="K108" s="29"/>
      <c r="L108" s="29"/>
      <c r="M108" s="29"/>
      <c r="N108" s="13">
        <v>1</v>
      </c>
    </row>
    <row r="109" spans="1:14" ht="12.75">
      <c r="A109" s="13">
        <v>10</v>
      </c>
      <c r="B109" s="15" t="s">
        <v>139</v>
      </c>
      <c r="C109" s="16">
        <v>90</v>
      </c>
      <c r="D109" s="16">
        <v>1</v>
      </c>
      <c r="E109" s="93" t="s">
        <v>25</v>
      </c>
      <c r="F109" s="18">
        <v>0.0003113425925925926</v>
      </c>
      <c r="G109" s="18">
        <v>0.0006769675925925926</v>
      </c>
      <c r="H109" s="18">
        <v>0.00029421296296296297</v>
      </c>
      <c r="I109" s="18">
        <v>0.0006759259259259258</v>
      </c>
      <c r="J109" s="29"/>
      <c r="K109" s="29"/>
      <c r="L109" s="29"/>
      <c r="M109" s="29"/>
      <c r="N109" s="13">
        <v>1</v>
      </c>
    </row>
    <row r="110" spans="1:14" ht="12.75">
      <c r="A110" s="13">
        <v>11</v>
      </c>
      <c r="B110" s="15" t="s">
        <v>140</v>
      </c>
      <c r="C110" s="16">
        <v>90</v>
      </c>
      <c r="D110" s="16">
        <v>1</v>
      </c>
      <c r="E110" s="93" t="s">
        <v>22</v>
      </c>
      <c r="F110" s="18">
        <v>0.0003527777777777778</v>
      </c>
      <c r="G110" s="18">
        <v>0.0008165509259259259</v>
      </c>
      <c r="H110" s="18">
        <v>0.0003133101851851852</v>
      </c>
      <c r="I110" s="18">
        <v>0.0006896990740740742</v>
      </c>
      <c r="J110" s="29"/>
      <c r="K110" s="29"/>
      <c r="L110" s="29"/>
      <c r="M110" s="29"/>
      <c r="N110" s="13">
        <v>1</v>
      </c>
    </row>
    <row r="111" spans="1:14" ht="12.75">
      <c r="A111" s="13">
        <v>12</v>
      </c>
      <c r="B111" s="15" t="s">
        <v>141</v>
      </c>
      <c r="C111" s="16">
        <v>90</v>
      </c>
      <c r="D111" s="16">
        <v>1</v>
      </c>
      <c r="E111" s="93" t="s">
        <v>34</v>
      </c>
      <c r="F111" s="18">
        <v>0.00030671296296296295</v>
      </c>
      <c r="G111" s="18">
        <v>0.0006402777777777778</v>
      </c>
      <c r="H111" s="18">
        <v>0.0003444444444444445</v>
      </c>
      <c r="I111" s="18">
        <v>0.0007204861111111111</v>
      </c>
      <c r="J111" s="29"/>
      <c r="K111" s="29"/>
      <c r="L111" s="29"/>
      <c r="M111" s="29"/>
      <c r="N111" s="13">
        <v>2</v>
      </c>
    </row>
    <row r="112" spans="1:14" ht="12.75">
      <c r="A112" s="13">
        <v>13</v>
      </c>
      <c r="B112" s="15" t="s">
        <v>142</v>
      </c>
      <c r="C112" s="16">
        <v>91</v>
      </c>
      <c r="D112" s="16">
        <v>1</v>
      </c>
      <c r="E112" s="93" t="s">
        <v>156</v>
      </c>
      <c r="F112" s="18">
        <v>0.00036574074074074075</v>
      </c>
      <c r="G112" s="18">
        <v>0.0009629629629629631</v>
      </c>
      <c r="H112" s="18">
        <v>0.0003229166666666666</v>
      </c>
      <c r="I112" s="18">
        <v>0.0007321759259259259</v>
      </c>
      <c r="J112" s="29"/>
      <c r="K112" s="29"/>
      <c r="L112" s="29"/>
      <c r="M112" s="29"/>
      <c r="N112" s="13">
        <v>2</v>
      </c>
    </row>
    <row r="113" spans="1:14" ht="12.75">
      <c r="A113" s="13">
        <v>14</v>
      </c>
      <c r="B113" s="15" t="s">
        <v>143</v>
      </c>
      <c r="C113" s="16">
        <v>91</v>
      </c>
      <c r="D113" s="16">
        <v>1</v>
      </c>
      <c r="E113" s="93" t="s">
        <v>144</v>
      </c>
      <c r="F113" s="18">
        <v>0.00043993055555555555</v>
      </c>
      <c r="G113" s="18">
        <v>0.0009356481481481481</v>
      </c>
      <c r="H113" s="18">
        <v>0.00035</v>
      </c>
      <c r="I113" s="18">
        <v>0.0007895833333333334</v>
      </c>
      <c r="J113" s="29"/>
      <c r="K113" s="29"/>
      <c r="L113" s="29"/>
      <c r="M113" s="29"/>
      <c r="N113" s="13">
        <v>2</v>
      </c>
    </row>
    <row r="114" spans="1:14" ht="12.75">
      <c r="A114" s="13">
        <v>15</v>
      </c>
      <c r="B114" s="15" t="s">
        <v>145</v>
      </c>
      <c r="C114" s="16">
        <v>91</v>
      </c>
      <c r="D114" s="16">
        <v>1</v>
      </c>
      <c r="E114" s="93" t="s">
        <v>156</v>
      </c>
      <c r="F114" s="18">
        <v>0.0004143518518518518</v>
      </c>
      <c r="G114" s="18">
        <v>0.0009267361111111111</v>
      </c>
      <c r="H114" s="18">
        <v>0.00034363425925925924</v>
      </c>
      <c r="I114" s="18">
        <v>0.0008290509259259259</v>
      </c>
      <c r="J114" s="29"/>
      <c r="K114" s="29"/>
      <c r="L114" s="29"/>
      <c r="M114" s="29"/>
      <c r="N114" s="13">
        <v>3</v>
      </c>
    </row>
    <row r="115" spans="1:14" ht="13.5" thickBot="1">
      <c r="A115" s="19">
        <v>16</v>
      </c>
      <c r="B115" s="23" t="s">
        <v>146</v>
      </c>
      <c r="C115" s="21">
        <v>91</v>
      </c>
      <c r="D115" s="21">
        <v>1</v>
      </c>
      <c r="E115" s="94" t="s">
        <v>137</v>
      </c>
      <c r="F115" s="24">
        <v>0.0004884259259259259</v>
      </c>
      <c r="G115" s="24">
        <v>0.0011578703703703703</v>
      </c>
      <c r="H115" s="24">
        <v>0.0004905092592592592</v>
      </c>
      <c r="I115" s="24">
        <v>0.0009517361111111111</v>
      </c>
      <c r="J115" s="29"/>
      <c r="K115" s="29"/>
      <c r="L115" s="29"/>
      <c r="M115" s="29"/>
      <c r="N115" s="13" t="s">
        <v>108</v>
      </c>
    </row>
    <row r="116" spans="1:14" ht="12.75">
      <c r="A116" s="45">
        <v>17</v>
      </c>
      <c r="B116" s="26" t="s">
        <v>147</v>
      </c>
      <c r="C116" s="27">
        <v>91</v>
      </c>
      <c r="D116" s="27">
        <v>1</v>
      </c>
      <c r="E116" s="95" t="s">
        <v>34</v>
      </c>
      <c r="F116" s="28">
        <v>0.000717361111111111</v>
      </c>
      <c r="G116" s="28">
        <v>0.0014978009259259259</v>
      </c>
      <c r="H116" s="29"/>
      <c r="I116" s="29"/>
      <c r="J116" s="29"/>
      <c r="K116" s="29"/>
      <c r="L116" s="29"/>
      <c r="M116" s="29"/>
      <c r="N116" s="13" t="s">
        <v>99</v>
      </c>
    </row>
    <row r="117" spans="1:13" ht="12.75">
      <c r="A117" s="13">
        <v>18</v>
      </c>
      <c r="B117" s="15" t="s">
        <v>148</v>
      </c>
      <c r="C117" s="16">
        <v>90</v>
      </c>
      <c r="D117" s="16" t="s">
        <v>108</v>
      </c>
      <c r="E117" s="93" t="s">
        <v>42</v>
      </c>
      <c r="F117" s="18">
        <v>0.0005383101851851852</v>
      </c>
      <c r="G117" s="18" t="s">
        <v>26</v>
      </c>
      <c r="H117" s="29"/>
      <c r="I117" s="29"/>
      <c r="J117" s="29"/>
      <c r="K117" s="29"/>
      <c r="L117" s="29"/>
      <c r="M117" s="29"/>
    </row>
    <row r="118" spans="1:13" ht="12.75">
      <c r="A118" s="13">
        <v>19</v>
      </c>
      <c r="B118" s="15" t="s">
        <v>149</v>
      </c>
      <c r="C118" s="16">
        <v>91</v>
      </c>
      <c r="D118" s="16">
        <v>2</v>
      </c>
      <c r="E118" s="93" t="s">
        <v>34</v>
      </c>
      <c r="F118" s="18">
        <v>0.0008733796296296297</v>
      </c>
      <c r="G118" s="18" t="s">
        <v>26</v>
      </c>
      <c r="H118" s="29"/>
      <c r="I118" s="29"/>
      <c r="J118" s="29"/>
      <c r="K118" s="29"/>
      <c r="L118" s="29"/>
      <c r="M118" s="29"/>
    </row>
    <row r="119" spans="1:13" ht="12.75">
      <c r="A119" s="17"/>
      <c r="B119" s="38" t="s">
        <v>150</v>
      </c>
      <c r="C119" s="16">
        <v>91</v>
      </c>
      <c r="D119" s="16" t="s">
        <v>106</v>
      </c>
      <c r="E119" s="93" t="s">
        <v>34</v>
      </c>
      <c r="F119" s="18" t="s">
        <v>26</v>
      </c>
      <c r="G119" s="18"/>
      <c r="H119" s="29"/>
      <c r="I119" s="29"/>
      <c r="J119" s="29"/>
      <c r="K119" s="29"/>
      <c r="L119" s="29"/>
      <c r="M119" s="29"/>
    </row>
    <row r="120" spans="1:13" ht="12.75">
      <c r="A120" s="17"/>
      <c r="B120" s="15" t="s">
        <v>151</v>
      </c>
      <c r="C120" s="16">
        <v>91</v>
      </c>
      <c r="D120" s="16" t="s">
        <v>108</v>
      </c>
      <c r="E120" s="93" t="s">
        <v>34</v>
      </c>
      <c r="F120" s="18" t="s">
        <v>26</v>
      </c>
      <c r="G120" s="18"/>
      <c r="H120" s="29"/>
      <c r="I120" s="29"/>
      <c r="J120" s="29"/>
      <c r="K120" s="29"/>
      <c r="L120" s="29"/>
      <c r="M120" s="29"/>
    </row>
    <row r="121" spans="1:13" ht="12.75">
      <c r="A121" s="17"/>
      <c r="B121" s="15" t="s">
        <v>152</v>
      </c>
      <c r="C121" s="16">
        <v>91</v>
      </c>
      <c r="D121" s="16">
        <v>2</v>
      </c>
      <c r="E121" s="93" t="s">
        <v>34</v>
      </c>
      <c r="F121" s="18" t="s">
        <v>26</v>
      </c>
      <c r="G121" s="18"/>
      <c r="H121" s="29"/>
      <c r="I121" s="29"/>
      <c r="J121" s="29"/>
      <c r="K121" s="29"/>
      <c r="L121" s="29"/>
      <c r="M121" s="29"/>
    </row>
    <row r="122" spans="1:13" ht="12.75">
      <c r="A122" s="107" t="s">
        <v>249</v>
      </c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</row>
    <row r="123" spans="1:13" ht="12.75">
      <c r="A123" s="71" t="s">
        <v>50</v>
      </c>
      <c r="F123" s="111" t="s">
        <v>4</v>
      </c>
      <c r="G123" s="111"/>
      <c r="H123" s="109" t="s">
        <v>5</v>
      </c>
      <c r="I123" s="110"/>
      <c r="J123" s="108" t="s">
        <v>6</v>
      </c>
      <c r="K123" s="108"/>
      <c r="L123" s="112" t="s">
        <v>7</v>
      </c>
      <c r="M123" s="113"/>
    </row>
    <row r="124" spans="1:14" ht="25.5">
      <c r="A124" s="58" t="s">
        <v>8</v>
      </c>
      <c r="B124" s="9" t="s">
        <v>9</v>
      </c>
      <c r="C124" s="9" t="s">
        <v>10</v>
      </c>
      <c r="D124" s="9" t="s">
        <v>11</v>
      </c>
      <c r="E124" s="100" t="s">
        <v>76</v>
      </c>
      <c r="F124" s="7" t="s">
        <v>13</v>
      </c>
      <c r="G124" s="7" t="s">
        <v>14</v>
      </c>
      <c r="H124" s="6" t="s">
        <v>13</v>
      </c>
      <c r="I124" s="7" t="s">
        <v>14</v>
      </c>
      <c r="J124" s="7" t="s">
        <v>13</v>
      </c>
      <c r="K124" s="7" t="s">
        <v>14</v>
      </c>
      <c r="L124" s="7" t="s">
        <v>13</v>
      </c>
      <c r="M124" s="53" t="s">
        <v>14</v>
      </c>
      <c r="N124" s="58" t="s">
        <v>154</v>
      </c>
    </row>
    <row r="125" spans="1:14" ht="12.75">
      <c r="A125" s="13">
        <v>1</v>
      </c>
      <c r="B125" s="38" t="s">
        <v>190</v>
      </c>
      <c r="C125" s="16">
        <v>92</v>
      </c>
      <c r="D125" s="16" t="s">
        <v>24</v>
      </c>
      <c r="E125" s="93" t="s">
        <v>20</v>
      </c>
      <c r="F125" s="18">
        <v>0.00016030092592592593</v>
      </c>
      <c r="G125" s="18">
        <v>0.00034583333333333335</v>
      </c>
      <c r="H125" s="18">
        <v>0.00014768518518518519</v>
      </c>
      <c r="I125" s="18">
        <v>0.0003232638888888889</v>
      </c>
      <c r="J125" s="44">
        <v>0.0001346064814814815</v>
      </c>
      <c r="K125" s="44">
        <v>0.000296875</v>
      </c>
      <c r="L125" s="18">
        <v>0.000146875</v>
      </c>
      <c r="M125" s="78">
        <v>0.00030393518518518524</v>
      </c>
      <c r="N125" s="13" t="s">
        <v>24</v>
      </c>
    </row>
    <row r="126" spans="1:14" ht="12.75">
      <c r="A126" s="13">
        <v>2</v>
      </c>
      <c r="B126" s="15" t="s">
        <v>191</v>
      </c>
      <c r="C126" s="16">
        <v>92</v>
      </c>
      <c r="D126" s="16" t="s">
        <v>24</v>
      </c>
      <c r="E126" s="93" t="s">
        <v>34</v>
      </c>
      <c r="F126" s="18">
        <v>0.0002630787037037037</v>
      </c>
      <c r="G126" s="18">
        <v>0.0005556712962962962</v>
      </c>
      <c r="H126" s="18">
        <v>0.00022615740740740742</v>
      </c>
      <c r="I126" s="18">
        <v>0.000468287037037037</v>
      </c>
      <c r="J126" s="18">
        <v>0.0002297453703703704</v>
      </c>
      <c r="K126" s="18">
        <v>0.0004349537037037037</v>
      </c>
      <c r="L126" s="18">
        <v>0.00019386574074074076</v>
      </c>
      <c r="M126" s="78">
        <v>0.0004127314814814814</v>
      </c>
      <c r="N126" s="13" t="s">
        <v>24</v>
      </c>
    </row>
    <row r="127" spans="1:14" ht="12.75">
      <c r="A127" s="13">
        <v>3</v>
      </c>
      <c r="B127" s="15" t="s">
        <v>192</v>
      </c>
      <c r="C127" s="16">
        <v>92</v>
      </c>
      <c r="D127" s="16">
        <v>1</v>
      </c>
      <c r="E127" s="93" t="s">
        <v>25</v>
      </c>
      <c r="F127" s="18">
        <v>0.00025532407407407405</v>
      </c>
      <c r="G127" s="18">
        <v>0.0005069444444444444</v>
      </c>
      <c r="H127" s="18">
        <v>0.00021516203703703704</v>
      </c>
      <c r="I127" s="18">
        <v>0.00046921296296296294</v>
      </c>
      <c r="J127" s="18">
        <v>0.00018912037037037034</v>
      </c>
      <c r="K127" s="18">
        <v>0.00038668981481481475</v>
      </c>
      <c r="L127" s="18">
        <v>0.00019201388888888892</v>
      </c>
      <c r="M127" s="78">
        <v>0.0004028935185185186</v>
      </c>
      <c r="N127" s="13" t="s">
        <v>24</v>
      </c>
    </row>
    <row r="128" spans="1:14" ht="13.5" thickBot="1">
      <c r="A128" s="19">
        <v>4</v>
      </c>
      <c r="B128" s="23" t="s">
        <v>193</v>
      </c>
      <c r="C128" s="21">
        <v>92</v>
      </c>
      <c r="D128" s="21" t="s">
        <v>108</v>
      </c>
      <c r="E128" s="94" t="s">
        <v>32</v>
      </c>
      <c r="F128" s="24">
        <v>0.0002914351851851852</v>
      </c>
      <c r="G128" s="24">
        <v>0.0005513888888888889</v>
      </c>
      <c r="H128" s="24">
        <v>0.00022708333333333334</v>
      </c>
      <c r="I128" s="24">
        <v>0.0004625</v>
      </c>
      <c r="J128" s="90">
        <v>0.00022858796296296296</v>
      </c>
      <c r="K128" s="90">
        <v>0.0004672453703703703</v>
      </c>
      <c r="L128" s="24">
        <v>0.00019490740740740742</v>
      </c>
      <c r="M128" s="79">
        <v>0.00044398148148148145</v>
      </c>
      <c r="N128" s="13">
        <v>3</v>
      </c>
    </row>
    <row r="129" spans="1:14" ht="12.75">
      <c r="A129" s="45">
        <v>5</v>
      </c>
      <c r="B129" s="26" t="s">
        <v>194</v>
      </c>
      <c r="C129" s="27">
        <v>92</v>
      </c>
      <c r="D129" s="27">
        <v>1</v>
      </c>
      <c r="E129" s="95" t="s">
        <v>100</v>
      </c>
      <c r="F129" s="28">
        <v>0.0002533564814814815</v>
      </c>
      <c r="G129" s="28">
        <v>0.0005143518518518518</v>
      </c>
      <c r="H129" s="28">
        <v>0.00023796296296296293</v>
      </c>
      <c r="I129" s="28">
        <v>0.0004724537037037037</v>
      </c>
      <c r="J129" s="29"/>
      <c r="K129" s="29"/>
      <c r="L129" s="29"/>
      <c r="M129" s="29"/>
      <c r="N129" s="13">
        <v>1</v>
      </c>
    </row>
    <row r="130" spans="1:14" ht="12.75">
      <c r="A130" s="13">
        <v>6</v>
      </c>
      <c r="B130" s="15" t="s">
        <v>195</v>
      </c>
      <c r="C130" s="16">
        <v>93</v>
      </c>
      <c r="D130" s="16" t="s">
        <v>108</v>
      </c>
      <c r="E130" s="93" t="s">
        <v>45</v>
      </c>
      <c r="F130" s="18">
        <v>0.0003271990740740741</v>
      </c>
      <c r="G130" s="18">
        <v>0.0006488425925925926</v>
      </c>
      <c r="H130" s="18">
        <v>0.00024560185185185183</v>
      </c>
      <c r="I130" s="18">
        <v>0.000530787037037037</v>
      </c>
      <c r="J130" s="29"/>
      <c r="K130" s="29"/>
      <c r="L130" s="29"/>
      <c r="M130" s="29"/>
      <c r="N130" s="13">
        <v>3</v>
      </c>
    </row>
    <row r="131" spans="1:14" ht="12.75">
      <c r="A131" s="13">
        <v>7</v>
      </c>
      <c r="B131" s="15" t="s">
        <v>196</v>
      </c>
      <c r="C131" s="16">
        <v>92</v>
      </c>
      <c r="D131" s="16">
        <v>1</v>
      </c>
      <c r="E131" s="93" t="s">
        <v>59</v>
      </c>
      <c r="F131" s="18">
        <v>0.00027349537037037034</v>
      </c>
      <c r="G131" s="18">
        <v>0.0005668981481481481</v>
      </c>
      <c r="H131" s="18">
        <v>0.0002652777777777778</v>
      </c>
      <c r="I131" s="18">
        <v>0.0005339120370370371</v>
      </c>
      <c r="J131" s="29"/>
      <c r="K131" s="29"/>
      <c r="L131" s="29"/>
      <c r="M131" s="29"/>
      <c r="N131" s="13">
        <v>1</v>
      </c>
    </row>
    <row r="132" spans="1:14" ht="12.75">
      <c r="A132" s="13">
        <v>8</v>
      </c>
      <c r="B132" s="87" t="s">
        <v>197</v>
      </c>
      <c r="C132" s="88">
        <v>92</v>
      </c>
      <c r="D132" s="88" t="s">
        <v>44</v>
      </c>
      <c r="E132" s="98" t="s">
        <v>45</v>
      </c>
      <c r="F132" s="18">
        <v>0.00029467592592592593</v>
      </c>
      <c r="G132" s="18">
        <v>0.0006226851851851852</v>
      </c>
      <c r="H132" s="18">
        <v>0.0002835648148148148</v>
      </c>
      <c r="I132" s="18">
        <v>0.0005371527777777778</v>
      </c>
      <c r="J132" s="29"/>
      <c r="K132" s="29"/>
      <c r="L132" s="29"/>
      <c r="M132" s="29"/>
      <c r="N132" s="13" t="s">
        <v>106</v>
      </c>
    </row>
    <row r="133" spans="1:14" ht="12.75">
      <c r="A133" s="13">
        <v>9</v>
      </c>
      <c r="B133" s="15" t="s">
        <v>198</v>
      </c>
      <c r="C133" s="16">
        <v>92</v>
      </c>
      <c r="D133" s="16">
        <v>1</v>
      </c>
      <c r="E133" s="93" t="s">
        <v>59</v>
      </c>
      <c r="F133" s="18">
        <v>0.0003233796296296296</v>
      </c>
      <c r="G133" s="18">
        <v>0.0006780092592592593</v>
      </c>
      <c r="H133" s="18">
        <v>0.00024618055555555553</v>
      </c>
      <c r="I133" s="18">
        <v>0.0005561342592592593</v>
      </c>
      <c r="J133" s="29"/>
      <c r="K133" s="29"/>
      <c r="L133" s="29"/>
      <c r="M133" s="29"/>
      <c r="N133" s="13">
        <v>1</v>
      </c>
    </row>
    <row r="134" spans="1:14" ht="12.75">
      <c r="A134" s="13">
        <v>10</v>
      </c>
      <c r="B134" s="15" t="s">
        <v>199</v>
      </c>
      <c r="C134" s="16">
        <v>92</v>
      </c>
      <c r="D134" s="16">
        <v>1</v>
      </c>
      <c r="E134" s="93" t="s">
        <v>20</v>
      </c>
      <c r="F134" s="18">
        <v>0.00030092592592592595</v>
      </c>
      <c r="G134" s="18">
        <v>0.0006425925925925926</v>
      </c>
      <c r="H134" s="18">
        <v>0.0002744212962962963</v>
      </c>
      <c r="I134" s="18">
        <v>0.0005576388888888889</v>
      </c>
      <c r="J134" s="29"/>
      <c r="K134" s="29"/>
      <c r="L134" s="29"/>
      <c r="M134" s="29"/>
      <c r="N134" s="13">
        <v>2</v>
      </c>
    </row>
    <row r="135" spans="1:14" ht="12.75">
      <c r="A135" s="13">
        <v>11</v>
      </c>
      <c r="B135" s="15" t="s">
        <v>200</v>
      </c>
      <c r="C135" s="16">
        <v>93</v>
      </c>
      <c r="D135" s="16">
        <v>1</v>
      </c>
      <c r="E135" s="93" t="s">
        <v>20</v>
      </c>
      <c r="F135" s="18">
        <v>0.00032673611111111114</v>
      </c>
      <c r="G135" s="18">
        <v>0.0006436342592592593</v>
      </c>
      <c r="H135" s="18">
        <v>0.0002900462962962963</v>
      </c>
      <c r="I135" s="18">
        <v>0.0005688657407407407</v>
      </c>
      <c r="J135" s="29"/>
      <c r="K135" s="29"/>
      <c r="L135" s="29"/>
      <c r="M135" s="29"/>
      <c r="N135" s="13">
        <v>2</v>
      </c>
    </row>
    <row r="136" spans="1:14" ht="12.75">
      <c r="A136" s="13">
        <v>12</v>
      </c>
      <c r="B136" s="15" t="s">
        <v>201</v>
      </c>
      <c r="C136" s="16">
        <v>92</v>
      </c>
      <c r="D136" s="16">
        <v>1</v>
      </c>
      <c r="E136" s="93" t="s">
        <v>61</v>
      </c>
      <c r="F136" s="18">
        <v>0.0002822916666666667</v>
      </c>
      <c r="G136" s="18">
        <v>0.0005790509259259259</v>
      </c>
      <c r="H136" s="18">
        <v>0.00028472222222222223</v>
      </c>
      <c r="I136" s="18">
        <v>0.0005770833333333333</v>
      </c>
      <c r="J136" s="29"/>
      <c r="K136" s="29"/>
      <c r="L136" s="29"/>
      <c r="M136" s="29"/>
      <c r="N136" s="13">
        <v>2</v>
      </c>
    </row>
    <row r="137" spans="1:14" ht="12.75">
      <c r="A137" s="13">
        <v>13</v>
      </c>
      <c r="B137" s="15" t="s">
        <v>202</v>
      </c>
      <c r="C137" s="16">
        <v>92</v>
      </c>
      <c r="D137" s="16" t="s">
        <v>99</v>
      </c>
      <c r="E137" s="93" t="s">
        <v>20</v>
      </c>
      <c r="F137" s="18">
        <v>0.0003136574074074074</v>
      </c>
      <c r="G137" s="18">
        <v>0.0006368055555555556</v>
      </c>
      <c r="H137" s="18">
        <v>0.0002824074074074074</v>
      </c>
      <c r="I137" s="18">
        <v>0.0005839120370370371</v>
      </c>
      <c r="J137" s="29"/>
      <c r="K137" s="29"/>
      <c r="L137" s="29"/>
      <c r="M137" s="29"/>
      <c r="N137" s="13" t="s">
        <v>108</v>
      </c>
    </row>
    <row r="138" spans="1:14" ht="12.75">
      <c r="A138" s="13">
        <v>14</v>
      </c>
      <c r="B138" s="15" t="s">
        <v>203</v>
      </c>
      <c r="C138" s="16">
        <v>92</v>
      </c>
      <c r="D138" s="16">
        <v>1</v>
      </c>
      <c r="E138" s="93" t="s">
        <v>22</v>
      </c>
      <c r="F138" s="18">
        <v>0.0002503472222222222</v>
      </c>
      <c r="G138" s="18">
        <v>0.0005748842592592593</v>
      </c>
      <c r="H138" s="18">
        <v>0.00028842592592592597</v>
      </c>
      <c r="I138" s="18">
        <v>0.0006055555555555556</v>
      </c>
      <c r="J138" s="29"/>
      <c r="K138" s="29"/>
      <c r="L138" s="29"/>
      <c r="M138" s="29"/>
      <c r="N138" s="13">
        <v>3</v>
      </c>
    </row>
    <row r="139" spans="1:14" ht="12.75">
      <c r="A139" s="13">
        <v>15</v>
      </c>
      <c r="B139" s="15" t="s">
        <v>204</v>
      </c>
      <c r="C139" s="16">
        <v>92</v>
      </c>
      <c r="D139" s="16">
        <v>1</v>
      </c>
      <c r="E139" s="93" t="s">
        <v>34</v>
      </c>
      <c r="F139" s="18">
        <v>0.0002893518518518519</v>
      </c>
      <c r="G139" s="18">
        <v>0.0006107638888888889</v>
      </c>
      <c r="H139" s="18">
        <v>0.00030000000000000003</v>
      </c>
      <c r="I139" s="18">
        <v>0.0006105324074074074</v>
      </c>
      <c r="J139" s="29"/>
      <c r="K139" s="29"/>
      <c r="L139" s="29"/>
      <c r="M139" s="29"/>
      <c r="N139" s="13">
        <v>3</v>
      </c>
    </row>
    <row r="140" spans="1:14" ht="13.5" thickBot="1">
      <c r="A140" s="19">
        <v>16</v>
      </c>
      <c r="B140" s="23" t="s">
        <v>205</v>
      </c>
      <c r="C140" s="21">
        <v>93</v>
      </c>
      <c r="D140" s="21">
        <v>1</v>
      </c>
      <c r="E140" s="94" t="s">
        <v>22</v>
      </c>
      <c r="F140" s="24">
        <v>0.00025532407407407405</v>
      </c>
      <c r="G140" s="24">
        <v>0.0005616898148148149</v>
      </c>
      <c r="H140" s="24" t="s">
        <v>26</v>
      </c>
      <c r="I140" s="24"/>
      <c r="J140" s="29"/>
      <c r="K140" s="29"/>
      <c r="L140" s="29"/>
      <c r="M140" s="29"/>
      <c r="N140" s="13">
        <v>3</v>
      </c>
    </row>
    <row r="141" spans="1:14" ht="12.75">
      <c r="A141" s="45">
        <v>17</v>
      </c>
      <c r="B141" s="26" t="s">
        <v>206</v>
      </c>
      <c r="C141" s="27">
        <v>93</v>
      </c>
      <c r="D141" s="27">
        <v>2</v>
      </c>
      <c r="E141" s="95" t="s">
        <v>20</v>
      </c>
      <c r="F141" s="28">
        <v>0.000324537037037037</v>
      </c>
      <c r="G141" s="28">
        <v>0.0006913194444444444</v>
      </c>
      <c r="H141" s="29"/>
      <c r="I141" s="29"/>
      <c r="J141" s="29"/>
      <c r="K141" s="29"/>
      <c r="L141" s="29"/>
      <c r="M141" s="29"/>
      <c r="N141" s="13" t="s">
        <v>108</v>
      </c>
    </row>
    <row r="142" spans="1:14" ht="12.75">
      <c r="A142" s="13">
        <v>18</v>
      </c>
      <c r="B142" s="30" t="s">
        <v>207</v>
      </c>
      <c r="C142" s="16">
        <v>93</v>
      </c>
      <c r="D142" s="31">
        <v>3</v>
      </c>
      <c r="E142" s="93" t="s">
        <v>25</v>
      </c>
      <c r="F142" s="18">
        <v>0.000344212962962963</v>
      </c>
      <c r="G142" s="18">
        <v>0.0007731481481481481</v>
      </c>
      <c r="H142" s="29"/>
      <c r="I142" s="29"/>
      <c r="J142" s="29"/>
      <c r="K142" s="29"/>
      <c r="L142" s="29"/>
      <c r="M142" s="29"/>
      <c r="N142" s="13" t="s">
        <v>108</v>
      </c>
    </row>
    <row r="143" spans="1:14" ht="12.75">
      <c r="A143" s="13">
        <v>19</v>
      </c>
      <c r="B143" s="15" t="s">
        <v>208</v>
      </c>
      <c r="C143" s="16">
        <v>93</v>
      </c>
      <c r="D143" s="16">
        <v>2</v>
      </c>
      <c r="E143" s="93" t="s">
        <v>29</v>
      </c>
      <c r="F143" s="18">
        <v>0.0003751157407407407</v>
      </c>
      <c r="G143" s="18">
        <v>0.0007859953703703704</v>
      </c>
      <c r="H143" s="29"/>
      <c r="I143" s="29"/>
      <c r="J143" s="29"/>
      <c r="K143" s="29"/>
      <c r="L143" s="29"/>
      <c r="M143" s="29"/>
      <c r="N143" s="13" t="s">
        <v>108</v>
      </c>
    </row>
    <row r="144" spans="1:14" ht="12.75">
      <c r="A144" s="13">
        <v>20</v>
      </c>
      <c r="B144" s="47" t="s">
        <v>209</v>
      </c>
      <c r="C144" s="48">
        <v>92</v>
      </c>
      <c r="D144" s="48">
        <v>1</v>
      </c>
      <c r="E144" s="99" t="s">
        <v>34</v>
      </c>
      <c r="F144" s="18">
        <v>0.00040034722222222224</v>
      </c>
      <c r="G144" s="18">
        <v>0.0008135416666666667</v>
      </c>
      <c r="H144" s="29"/>
      <c r="I144" s="29"/>
      <c r="J144" s="29"/>
      <c r="K144" s="29"/>
      <c r="L144" s="29"/>
      <c r="M144" s="29"/>
      <c r="N144" s="13" t="s">
        <v>108</v>
      </c>
    </row>
    <row r="145" spans="1:14" ht="12.75">
      <c r="A145" s="13">
        <v>21</v>
      </c>
      <c r="B145" s="15" t="s">
        <v>210</v>
      </c>
      <c r="C145" s="16">
        <v>93</v>
      </c>
      <c r="D145" s="16">
        <v>2</v>
      </c>
      <c r="E145" s="93" t="s">
        <v>34</v>
      </c>
      <c r="F145" s="18">
        <v>0.00036377314814814817</v>
      </c>
      <c r="G145" s="18">
        <v>0.0008149305555555556</v>
      </c>
      <c r="H145" s="29"/>
      <c r="I145" s="29"/>
      <c r="J145" s="29"/>
      <c r="K145" s="29"/>
      <c r="L145" s="29"/>
      <c r="M145" s="29"/>
      <c r="N145" s="13" t="s">
        <v>99</v>
      </c>
    </row>
    <row r="146" spans="1:14" ht="12.75">
      <c r="A146" s="13">
        <v>22</v>
      </c>
      <c r="B146" s="15" t="s">
        <v>211</v>
      </c>
      <c r="C146" s="16">
        <v>93</v>
      </c>
      <c r="D146" s="16" t="s">
        <v>108</v>
      </c>
      <c r="E146" s="93" t="s">
        <v>25</v>
      </c>
      <c r="F146" s="18">
        <v>0.0004155092592592592</v>
      </c>
      <c r="G146" s="18">
        <v>0.0008249999999999999</v>
      </c>
      <c r="H146" s="29"/>
      <c r="I146" s="29"/>
      <c r="J146" s="29"/>
      <c r="K146" s="29"/>
      <c r="L146" s="29"/>
      <c r="M146" s="29"/>
      <c r="N146" s="13" t="s">
        <v>99</v>
      </c>
    </row>
    <row r="147" spans="1:14" ht="12.75">
      <c r="A147" s="13">
        <v>23</v>
      </c>
      <c r="B147" s="15" t="s">
        <v>212</v>
      </c>
      <c r="C147" s="16">
        <v>93</v>
      </c>
      <c r="D147" s="31" t="s">
        <v>108</v>
      </c>
      <c r="E147" s="93" t="s">
        <v>25</v>
      </c>
      <c r="F147" s="18">
        <v>0.0004482638888888889</v>
      </c>
      <c r="G147" s="18">
        <v>0.0008644675925925925</v>
      </c>
      <c r="H147" s="29"/>
      <c r="I147" s="29"/>
      <c r="J147" s="29"/>
      <c r="K147" s="29"/>
      <c r="L147" s="29"/>
      <c r="M147" s="29"/>
      <c r="N147" s="13" t="s">
        <v>99</v>
      </c>
    </row>
    <row r="148" spans="1:14" ht="12.75">
      <c r="A148" s="13">
        <v>24</v>
      </c>
      <c r="B148" s="30" t="s">
        <v>213</v>
      </c>
      <c r="C148" s="16">
        <v>94</v>
      </c>
      <c r="D148" s="31" t="s">
        <v>108</v>
      </c>
      <c r="E148" s="93" t="s">
        <v>25</v>
      </c>
      <c r="F148" s="18">
        <v>0.00047592592592592587</v>
      </c>
      <c r="G148" s="18">
        <v>0.0009532407407407407</v>
      </c>
      <c r="H148" s="29"/>
      <c r="I148" s="29"/>
      <c r="J148" s="29"/>
      <c r="K148" s="29"/>
      <c r="L148" s="29"/>
      <c r="M148" s="29"/>
      <c r="N148" s="13" t="s">
        <v>99</v>
      </c>
    </row>
    <row r="149" spans="1:14" ht="12.75">
      <c r="A149" s="13">
        <v>25</v>
      </c>
      <c r="B149" s="15" t="s">
        <v>214</v>
      </c>
      <c r="C149" s="16">
        <v>94</v>
      </c>
      <c r="D149" s="16" t="s">
        <v>108</v>
      </c>
      <c r="E149" s="93" t="s">
        <v>74</v>
      </c>
      <c r="F149" s="18">
        <v>0.0004923611111111111</v>
      </c>
      <c r="G149" s="18">
        <v>0.000979050925925926</v>
      </c>
      <c r="H149" s="29"/>
      <c r="I149" s="29"/>
      <c r="J149" s="29"/>
      <c r="K149" s="29"/>
      <c r="L149" s="29"/>
      <c r="M149" s="29"/>
      <c r="N149" s="13" t="s">
        <v>99</v>
      </c>
    </row>
    <row r="150" spans="1:14" ht="12.75">
      <c r="A150" s="13">
        <v>26</v>
      </c>
      <c r="B150" s="15" t="s">
        <v>215</v>
      </c>
      <c r="C150" s="16">
        <v>93</v>
      </c>
      <c r="D150" s="16" t="s">
        <v>106</v>
      </c>
      <c r="E150" s="93" t="s">
        <v>34</v>
      </c>
      <c r="F150" s="18">
        <v>0.000472337962962963</v>
      </c>
      <c r="G150" s="18">
        <v>0.0010061342592592594</v>
      </c>
      <c r="H150" s="29"/>
      <c r="I150" s="29"/>
      <c r="J150" s="29"/>
      <c r="K150" s="29"/>
      <c r="L150" s="29"/>
      <c r="M150" s="29"/>
      <c r="N150" s="13" t="s">
        <v>106</v>
      </c>
    </row>
    <row r="151" spans="1:14" ht="12.75">
      <c r="A151" s="13">
        <v>27</v>
      </c>
      <c r="B151" s="15" t="s">
        <v>216</v>
      </c>
      <c r="C151" s="16">
        <v>92</v>
      </c>
      <c r="D151" s="16">
        <v>3</v>
      </c>
      <c r="E151" s="93" t="s">
        <v>61</v>
      </c>
      <c r="F151" s="18">
        <v>0.0005043981481481481</v>
      </c>
      <c r="G151" s="18">
        <v>0.0010186342592592593</v>
      </c>
      <c r="H151" s="29"/>
      <c r="I151" s="29"/>
      <c r="J151" s="29"/>
      <c r="K151" s="29"/>
      <c r="L151" s="29"/>
      <c r="M151" s="29"/>
      <c r="N151" s="13" t="s">
        <v>106</v>
      </c>
    </row>
    <row r="152" spans="1:14" ht="12.75">
      <c r="A152" s="13">
        <v>28</v>
      </c>
      <c r="B152" s="15" t="s">
        <v>217</v>
      </c>
      <c r="C152" s="16">
        <v>92</v>
      </c>
      <c r="D152" s="16" t="s">
        <v>106</v>
      </c>
      <c r="E152" s="93" t="s">
        <v>42</v>
      </c>
      <c r="F152" s="18">
        <v>0.0004918981481481482</v>
      </c>
      <c r="G152" s="18">
        <v>0.0010658564814814814</v>
      </c>
      <c r="H152" s="29"/>
      <c r="I152" s="29"/>
      <c r="J152" s="29"/>
      <c r="K152" s="29"/>
      <c r="L152" s="29"/>
      <c r="M152" s="29"/>
      <c r="N152" s="13" t="s">
        <v>106</v>
      </c>
    </row>
    <row r="153" spans="1:14" ht="12.75">
      <c r="A153" s="13">
        <v>29</v>
      </c>
      <c r="B153" s="39" t="s">
        <v>218</v>
      </c>
      <c r="C153" s="40">
        <v>94</v>
      </c>
      <c r="D153" s="40" t="s">
        <v>44</v>
      </c>
      <c r="E153" s="98" t="s">
        <v>42</v>
      </c>
      <c r="F153" s="18">
        <v>0.0006092592592592593</v>
      </c>
      <c r="G153" s="18">
        <v>0.001128125</v>
      </c>
      <c r="H153" s="29"/>
      <c r="I153" s="29"/>
      <c r="J153" s="29"/>
      <c r="K153" s="29"/>
      <c r="L153" s="29"/>
      <c r="M153" s="29"/>
      <c r="N153" s="13" t="s">
        <v>106</v>
      </c>
    </row>
    <row r="154" spans="1:14" ht="12.75">
      <c r="A154" s="13">
        <v>30</v>
      </c>
      <c r="B154" s="15" t="s">
        <v>219</v>
      </c>
      <c r="C154" s="16">
        <v>92</v>
      </c>
      <c r="D154" s="16" t="s">
        <v>106</v>
      </c>
      <c r="E154" s="93" t="s">
        <v>74</v>
      </c>
      <c r="F154" s="18">
        <v>0.0005256944444444444</v>
      </c>
      <c r="G154" s="18">
        <v>0.0011405092592592593</v>
      </c>
      <c r="H154" s="29"/>
      <c r="I154" s="29"/>
      <c r="J154" s="29"/>
      <c r="K154" s="29"/>
      <c r="L154" s="29"/>
      <c r="M154" s="29"/>
      <c r="N154" s="13" t="s">
        <v>106</v>
      </c>
    </row>
    <row r="155" spans="1:14" ht="12.75">
      <c r="A155" s="13">
        <v>31</v>
      </c>
      <c r="B155" s="15" t="s">
        <v>220</v>
      </c>
      <c r="C155" s="16">
        <v>96</v>
      </c>
      <c r="D155" s="31" t="s">
        <v>108</v>
      </c>
      <c r="E155" s="93" t="s">
        <v>25</v>
      </c>
      <c r="F155" s="18">
        <v>0.0005539351851851852</v>
      </c>
      <c r="G155" s="18">
        <v>0.0012384259259259258</v>
      </c>
      <c r="H155" s="29"/>
      <c r="I155" s="29"/>
      <c r="J155" s="29"/>
      <c r="K155" s="29"/>
      <c r="L155" s="29"/>
      <c r="M155" s="29"/>
      <c r="N155" s="13" t="s">
        <v>106</v>
      </c>
    </row>
    <row r="156" spans="1:14" ht="12.75">
      <c r="A156" s="13">
        <v>32</v>
      </c>
      <c r="B156" s="15" t="s">
        <v>221</v>
      </c>
      <c r="C156" s="16">
        <v>95</v>
      </c>
      <c r="D156" s="16" t="s">
        <v>108</v>
      </c>
      <c r="E156" s="93" t="s">
        <v>56</v>
      </c>
      <c r="F156" s="18">
        <v>0.0006706018518518519</v>
      </c>
      <c r="G156" s="18">
        <v>0.0013266203703703704</v>
      </c>
      <c r="H156" s="29"/>
      <c r="I156" s="29"/>
      <c r="J156" s="29"/>
      <c r="K156" s="29"/>
      <c r="L156" s="29"/>
      <c r="M156" s="29"/>
      <c r="N156" s="13" t="s">
        <v>106</v>
      </c>
    </row>
    <row r="157" spans="1:14" ht="12.75">
      <c r="A157" s="13">
        <v>33</v>
      </c>
      <c r="B157" s="15" t="s">
        <v>222</v>
      </c>
      <c r="C157" s="16">
        <v>96</v>
      </c>
      <c r="D157" s="16" t="s">
        <v>106</v>
      </c>
      <c r="E157" s="93" t="s">
        <v>20</v>
      </c>
      <c r="F157" s="18">
        <v>0.0007826388888888888</v>
      </c>
      <c r="G157" s="18">
        <v>0.0015162037037037036</v>
      </c>
      <c r="H157" s="29"/>
      <c r="I157" s="29"/>
      <c r="J157" s="29"/>
      <c r="K157" s="29"/>
      <c r="L157" s="29"/>
      <c r="M157" s="29"/>
      <c r="N157" s="13" t="s">
        <v>106</v>
      </c>
    </row>
    <row r="158" spans="1:14" ht="12.75">
      <c r="A158" s="13">
        <v>34</v>
      </c>
      <c r="B158" s="38" t="s">
        <v>223</v>
      </c>
      <c r="C158" s="16">
        <v>92</v>
      </c>
      <c r="D158" s="16" t="s">
        <v>106</v>
      </c>
      <c r="E158" s="93" t="s">
        <v>34</v>
      </c>
      <c r="F158" s="18">
        <v>0.0007408564814814816</v>
      </c>
      <c r="G158" s="18">
        <v>0.0015655092592592593</v>
      </c>
      <c r="H158" s="29"/>
      <c r="I158" s="29"/>
      <c r="J158" s="29"/>
      <c r="K158" s="29"/>
      <c r="L158" s="29"/>
      <c r="M158" s="29"/>
      <c r="N158" s="13" t="s">
        <v>106</v>
      </c>
    </row>
    <row r="159" spans="1:13" ht="12.75">
      <c r="A159" s="13">
        <v>35</v>
      </c>
      <c r="B159" s="47" t="s">
        <v>224</v>
      </c>
      <c r="C159" s="48">
        <v>94</v>
      </c>
      <c r="D159" s="48" t="s">
        <v>106</v>
      </c>
      <c r="E159" s="99" t="s">
        <v>34</v>
      </c>
      <c r="F159" s="18">
        <v>0.0007596064814814817</v>
      </c>
      <c r="G159" s="18">
        <v>0.0015995370370370371</v>
      </c>
      <c r="H159" s="29"/>
      <c r="I159" s="29"/>
      <c r="J159" s="29"/>
      <c r="K159" s="29"/>
      <c r="L159" s="29"/>
      <c r="M159" s="29"/>
    </row>
    <row r="160" spans="1:13" ht="12.75">
      <c r="A160" s="13">
        <v>36</v>
      </c>
      <c r="B160" s="15" t="s">
        <v>225</v>
      </c>
      <c r="C160" s="16">
        <v>93</v>
      </c>
      <c r="D160" s="16" t="s">
        <v>99</v>
      </c>
      <c r="E160" s="93" t="s">
        <v>74</v>
      </c>
      <c r="F160" s="18">
        <v>0.0006784722222222222</v>
      </c>
      <c r="G160" s="18">
        <v>0.0016082175925925925</v>
      </c>
      <c r="H160" s="29"/>
      <c r="I160" s="29"/>
      <c r="J160" s="29"/>
      <c r="K160" s="29"/>
      <c r="L160" s="29"/>
      <c r="M160" s="29"/>
    </row>
    <row r="161" spans="1:13" ht="12.75">
      <c r="A161" s="13">
        <v>37</v>
      </c>
      <c r="B161" s="15" t="s">
        <v>226</v>
      </c>
      <c r="C161" s="16">
        <v>95</v>
      </c>
      <c r="D161" s="16" t="s">
        <v>106</v>
      </c>
      <c r="E161" s="93" t="s">
        <v>20</v>
      </c>
      <c r="F161" s="18">
        <v>0.0008818287037037037</v>
      </c>
      <c r="G161" s="18">
        <v>0.0016295138888888887</v>
      </c>
      <c r="H161" s="29"/>
      <c r="I161" s="29"/>
      <c r="J161" s="29"/>
      <c r="K161" s="29"/>
      <c r="L161" s="29"/>
      <c r="M161" s="29"/>
    </row>
    <row r="162" spans="1:13" ht="12.75">
      <c r="A162" s="13">
        <v>38</v>
      </c>
      <c r="B162" s="15" t="s">
        <v>227</v>
      </c>
      <c r="C162" s="16">
        <v>95</v>
      </c>
      <c r="D162" s="16" t="s">
        <v>106</v>
      </c>
      <c r="E162" s="93" t="s">
        <v>34</v>
      </c>
      <c r="F162" s="18">
        <v>0.0008541666666666667</v>
      </c>
      <c r="G162" s="18">
        <v>0.0018149305555555557</v>
      </c>
      <c r="H162" s="29"/>
      <c r="I162" s="29"/>
      <c r="J162" s="29"/>
      <c r="K162" s="29"/>
      <c r="L162" s="29"/>
      <c r="M162" s="29"/>
    </row>
    <row r="163" spans="1:11" ht="12.75">
      <c r="A163" s="13">
        <v>39</v>
      </c>
      <c r="B163" s="43" t="s">
        <v>228</v>
      </c>
      <c r="C163" s="16">
        <v>94</v>
      </c>
      <c r="D163" s="16" t="s">
        <v>44</v>
      </c>
      <c r="E163" s="93" t="s">
        <v>45</v>
      </c>
      <c r="F163" s="18">
        <v>0.0010552083333333333</v>
      </c>
      <c r="G163" s="18">
        <v>0.002093634259259259</v>
      </c>
      <c r="H163" s="1"/>
      <c r="I163" s="1"/>
      <c r="J163" s="1"/>
      <c r="K163" s="1"/>
    </row>
    <row r="164" spans="1:11" ht="12.75">
      <c r="A164" s="13">
        <v>40</v>
      </c>
      <c r="B164" s="38" t="s">
        <v>229</v>
      </c>
      <c r="C164" s="16">
        <v>95</v>
      </c>
      <c r="D164" s="16" t="s">
        <v>44</v>
      </c>
      <c r="E164" s="93" t="s">
        <v>34</v>
      </c>
      <c r="F164" s="18">
        <v>0.0014506944444444446</v>
      </c>
      <c r="G164" s="18">
        <v>0.0029601851851851855</v>
      </c>
      <c r="H164" s="1"/>
      <c r="I164" s="1"/>
      <c r="J164" s="1"/>
      <c r="K164" s="1"/>
    </row>
    <row r="165" spans="1:11" ht="12.75">
      <c r="A165" s="13">
        <v>41</v>
      </c>
      <c r="B165" s="15" t="s">
        <v>230</v>
      </c>
      <c r="C165" s="16">
        <v>93</v>
      </c>
      <c r="D165" s="16" t="s">
        <v>106</v>
      </c>
      <c r="E165" s="93" t="s">
        <v>42</v>
      </c>
      <c r="F165" s="18">
        <v>0.0007704861111111111</v>
      </c>
      <c r="G165" s="18" t="s">
        <v>26</v>
      </c>
      <c r="H165" s="1"/>
      <c r="I165" s="1"/>
      <c r="J165" s="1"/>
      <c r="K165" s="1"/>
    </row>
    <row r="166" spans="1:11" ht="12.75">
      <c r="A166" s="13">
        <v>42</v>
      </c>
      <c r="B166" s="30" t="s">
        <v>231</v>
      </c>
      <c r="C166" s="16">
        <v>96</v>
      </c>
      <c r="D166" s="31" t="s">
        <v>106</v>
      </c>
      <c r="E166" s="93" t="s">
        <v>25</v>
      </c>
      <c r="F166" s="18">
        <v>0.000930324074074074</v>
      </c>
      <c r="G166" s="18" t="s">
        <v>26</v>
      </c>
      <c r="H166" s="1"/>
      <c r="I166" s="1"/>
      <c r="J166" s="1"/>
      <c r="K166" s="1"/>
    </row>
    <row r="167" spans="1:11" ht="12.75">
      <c r="A167" s="13"/>
      <c r="B167" s="15" t="s">
        <v>232</v>
      </c>
      <c r="C167" s="16">
        <v>93</v>
      </c>
      <c r="D167" s="16" t="s">
        <v>44</v>
      </c>
      <c r="E167" s="93" t="s">
        <v>45</v>
      </c>
      <c r="F167" s="18" t="s">
        <v>26</v>
      </c>
      <c r="G167" s="18"/>
      <c r="H167" s="1"/>
      <c r="I167" s="1"/>
      <c r="J167" s="1"/>
      <c r="K167" s="1"/>
    </row>
    <row r="168" spans="1:11" ht="12.75">
      <c r="A168" s="13"/>
      <c r="B168" s="15" t="s">
        <v>233</v>
      </c>
      <c r="C168" s="16">
        <v>93</v>
      </c>
      <c r="D168" s="48" t="s">
        <v>106</v>
      </c>
      <c r="E168" s="93" t="s">
        <v>34</v>
      </c>
      <c r="F168" s="18" t="s">
        <v>26</v>
      </c>
      <c r="G168" s="18"/>
      <c r="H168" s="1"/>
      <c r="I168" s="1"/>
      <c r="J168" s="1"/>
      <c r="K168" s="1"/>
    </row>
    <row r="169" spans="1:11" ht="12.75">
      <c r="A169" s="13"/>
      <c r="B169" s="15" t="s">
        <v>234</v>
      </c>
      <c r="C169" s="16">
        <v>96</v>
      </c>
      <c r="D169" s="16" t="s">
        <v>106</v>
      </c>
      <c r="E169" s="93" t="s">
        <v>34</v>
      </c>
      <c r="F169" s="18" t="s">
        <v>26</v>
      </c>
      <c r="G169" s="18"/>
      <c r="H169" s="1"/>
      <c r="I169" s="1"/>
      <c r="J169" s="1"/>
      <c r="K169" s="1"/>
    </row>
    <row r="170" spans="1:11" ht="12.75">
      <c r="A170" s="13"/>
      <c r="B170" s="43" t="s">
        <v>235</v>
      </c>
      <c r="C170" s="16">
        <v>94</v>
      </c>
      <c r="D170" s="16" t="s">
        <v>44</v>
      </c>
      <c r="E170" s="93" t="s">
        <v>45</v>
      </c>
      <c r="F170" s="18" t="s">
        <v>26</v>
      </c>
      <c r="G170" s="18"/>
      <c r="H170" s="1"/>
      <c r="I170" s="1"/>
      <c r="J170" s="1"/>
      <c r="K170" s="1"/>
    </row>
    <row r="171" spans="1:11" ht="12.75">
      <c r="A171" s="13"/>
      <c r="B171" s="43" t="s">
        <v>236</v>
      </c>
      <c r="C171" s="16">
        <v>92</v>
      </c>
      <c r="D171" s="16" t="s">
        <v>44</v>
      </c>
      <c r="E171" s="93" t="s">
        <v>45</v>
      </c>
      <c r="F171" s="18" t="s">
        <v>26</v>
      </c>
      <c r="G171" s="18"/>
      <c r="H171" s="1"/>
      <c r="I171" s="1"/>
      <c r="J171" s="1"/>
      <c r="K171" s="1"/>
    </row>
    <row r="172" spans="1:11" ht="12.75">
      <c r="A172" s="13"/>
      <c r="B172" s="47" t="s">
        <v>237</v>
      </c>
      <c r="C172" s="48">
        <v>92</v>
      </c>
      <c r="D172" s="48" t="s">
        <v>44</v>
      </c>
      <c r="E172" s="93" t="s">
        <v>45</v>
      </c>
      <c r="F172" s="18" t="s">
        <v>26</v>
      </c>
      <c r="G172" s="18"/>
      <c r="H172" s="1"/>
      <c r="I172" s="1"/>
      <c r="J172" s="1"/>
      <c r="K172" s="1"/>
    </row>
    <row r="173" spans="1:11" ht="12.75">
      <c r="A173" s="13"/>
      <c r="B173" s="47" t="s">
        <v>238</v>
      </c>
      <c r="C173" s="48">
        <v>95</v>
      </c>
      <c r="D173" s="48" t="s">
        <v>106</v>
      </c>
      <c r="E173" s="99" t="s">
        <v>34</v>
      </c>
      <c r="F173" s="18" t="s">
        <v>26</v>
      </c>
      <c r="G173" s="18"/>
      <c r="H173" s="1"/>
      <c r="I173" s="1"/>
      <c r="J173" s="1"/>
      <c r="K173" s="1"/>
    </row>
    <row r="174" spans="1:11" ht="12.75">
      <c r="A174" s="13"/>
      <c r="B174" s="47" t="s">
        <v>239</v>
      </c>
      <c r="C174" s="48">
        <v>92</v>
      </c>
      <c r="D174" s="48" t="s">
        <v>44</v>
      </c>
      <c r="E174" s="98" t="s">
        <v>45</v>
      </c>
      <c r="F174" s="18" t="s">
        <v>26</v>
      </c>
      <c r="G174" s="18"/>
      <c r="H174" s="1"/>
      <c r="I174" s="1"/>
      <c r="J174" s="1"/>
      <c r="K174" s="1"/>
    </row>
    <row r="175" spans="1:11" ht="12.75">
      <c r="A175" s="13"/>
      <c r="B175" s="15" t="s">
        <v>240</v>
      </c>
      <c r="C175" s="16">
        <v>98</v>
      </c>
      <c r="D175" s="31" t="s">
        <v>44</v>
      </c>
      <c r="E175" s="93" t="s">
        <v>45</v>
      </c>
      <c r="F175" s="18" t="s">
        <v>26</v>
      </c>
      <c r="G175" s="18"/>
      <c r="H175" s="1"/>
      <c r="I175" s="1"/>
      <c r="J175" s="1"/>
      <c r="K175" s="1"/>
    </row>
    <row r="176" spans="1:11" ht="12.75">
      <c r="A176" s="13"/>
      <c r="B176" s="26" t="s">
        <v>241</v>
      </c>
      <c r="C176" s="27">
        <v>95</v>
      </c>
      <c r="D176" s="27" t="s">
        <v>44</v>
      </c>
      <c r="E176" s="93" t="s">
        <v>29</v>
      </c>
      <c r="F176" s="18" t="s">
        <v>26</v>
      </c>
      <c r="G176" s="18"/>
      <c r="H176" s="1"/>
      <c r="I176" s="1"/>
      <c r="J176" s="1"/>
      <c r="K176" s="1"/>
    </row>
    <row r="177" spans="1:11" ht="12.75">
      <c r="A177" s="57"/>
      <c r="B177" s="80"/>
      <c r="C177" s="81"/>
      <c r="D177" s="81"/>
      <c r="E177" s="96"/>
      <c r="F177" s="82"/>
      <c r="G177" s="82"/>
      <c r="H177" s="1"/>
      <c r="I177" s="1"/>
      <c r="J177" s="1"/>
      <c r="K177" s="1"/>
    </row>
    <row r="178" spans="1:13" ht="12.75">
      <c r="A178" s="107" t="s">
        <v>249</v>
      </c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</row>
    <row r="179" spans="1:14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03" t="s">
        <v>326</v>
      </c>
    </row>
    <row r="180" spans="1:13" ht="12.75">
      <c r="A180" s="71" t="s">
        <v>50</v>
      </c>
      <c r="F180" s="111" t="s">
        <v>4</v>
      </c>
      <c r="G180" s="111"/>
      <c r="H180" s="109" t="s">
        <v>5</v>
      </c>
      <c r="I180" s="110"/>
      <c r="J180" s="108" t="s">
        <v>6</v>
      </c>
      <c r="K180" s="108"/>
      <c r="L180" s="112" t="s">
        <v>7</v>
      </c>
      <c r="M180" s="113"/>
    </row>
    <row r="181" spans="1:14" ht="25.5">
      <c r="A181" s="58" t="s">
        <v>8</v>
      </c>
      <c r="B181" s="9" t="s">
        <v>9</v>
      </c>
      <c r="C181" s="9" t="s">
        <v>10</v>
      </c>
      <c r="D181" s="9" t="s">
        <v>11</v>
      </c>
      <c r="E181" s="100" t="s">
        <v>76</v>
      </c>
      <c r="F181" s="7" t="s">
        <v>13</v>
      </c>
      <c r="G181" s="7" t="s">
        <v>14</v>
      </c>
      <c r="H181" s="6" t="s">
        <v>13</v>
      </c>
      <c r="I181" s="7" t="s">
        <v>14</v>
      </c>
      <c r="J181" s="7" t="s">
        <v>13</v>
      </c>
      <c r="K181" s="7" t="s">
        <v>14</v>
      </c>
      <c r="L181" s="7" t="s">
        <v>13</v>
      </c>
      <c r="M181" s="53" t="s">
        <v>14</v>
      </c>
      <c r="N181" s="58" t="s">
        <v>154</v>
      </c>
    </row>
    <row r="182" spans="1:11" ht="12.75">
      <c r="A182" s="13"/>
      <c r="B182" s="43" t="s">
        <v>242</v>
      </c>
      <c r="C182" s="16">
        <v>95</v>
      </c>
      <c r="D182" s="16" t="s">
        <v>44</v>
      </c>
      <c r="E182" s="93" t="s">
        <v>45</v>
      </c>
      <c r="F182" s="18" t="s">
        <v>26</v>
      </c>
      <c r="G182" s="18"/>
      <c r="H182" s="1"/>
      <c r="I182" s="1"/>
      <c r="J182" s="1"/>
      <c r="K182" s="1"/>
    </row>
    <row r="183" spans="1:11" ht="12.75">
      <c r="A183" s="13"/>
      <c r="B183" s="39" t="s">
        <v>243</v>
      </c>
      <c r="C183" s="40">
        <v>95</v>
      </c>
      <c r="D183" s="40" t="s">
        <v>106</v>
      </c>
      <c r="E183" s="98" t="s">
        <v>34</v>
      </c>
      <c r="F183" s="18" t="s">
        <v>26</v>
      </c>
      <c r="G183" s="18"/>
      <c r="H183" s="1"/>
      <c r="I183" s="1"/>
      <c r="J183" s="1"/>
      <c r="K183" s="1"/>
    </row>
    <row r="184" spans="1:11" ht="12.75">
      <c r="A184" s="13"/>
      <c r="B184" s="15" t="s">
        <v>244</v>
      </c>
      <c r="C184" s="16">
        <v>98</v>
      </c>
      <c r="D184" s="31" t="s">
        <v>44</v>
      </c>
      <c r="E184" s="93" t="s">
        <v>45</v>
      </c>
      <c r="F184" s="18" t="s">
        <v>26</v>
      </c>
      <c r="G184" s="18"/>
      <c r="H184" s="1"/>
      <c r="I184" s="1"/>
      <c r="J184" s="1"/>
      <c r="K184" s="1"/>
    </row>
    <row r="185" spans="1:11" ht="12.75">
      <c r="A185" s="13"/>
      <c r="B185" s="15" t="s">
        <v>245</v>
      </c>
      <c r="C185" s="16">
        <v>92</v>
      </c>
      <c r="D185" s="16">
        <v>1</v>
      </c>
      <c r="E185" s="93" t="s">
        <v>25</v>
      </c>
      <c r="F185" s="18" t="s">
        <v>26</v>
      </c>
      <c r="G185" s="18"/>
      <c r="H185" s="1"/>
      <c r="I185" s="1"/>
      <c r="J185" s="1"/>
      <c r="K185" s="1"/>
    </row>
    <row r="186" spans="1:13" ht="12.75">
      <c r="A186" s="13"/>
      <c r="B186" s="43" t="s">
        <v>246</v>
      </c>
      <c r="C186" s="16">
        <v>92</v>
      </c>
      <c r="D186" s="16" t="s">
        <v>44</v>
      </c>
      <c r="E186" s="93" t="s">
        <v>45</v>
      </c>
      <c r="F186" s="18" t="s">
        <v>46</v>
      </c>
      <c r="G186" s="18"/>
      <c r="H186" s="29"/>
      <c r="I186" s="29"/>
      <c r="J186" s="29"/>
      <c r="K186" s="29"/>
      <c r="L186" s="29"/>
      <c r="M186" s="29"/>
    </row>
    <row r="187" spans="1:7" ht="12.75">
      <c r="A187" s="13"/>
      <c r="B187" s="15" t="s">
        <v>247</v>
      </c>
      <c r="C187" s="16">
        <v>94</v>
      </c>
      <c r="D187" s="16" t="s">
        <v>99</v>
      </c>
      <c r="E187" s="52" t="s">
        <v>153</v>
      </c>
      <c r="F187" s="18" t="s">
        <v>46</v>
      </c>
      <c r="G187" s="18"/>
    </row>
    <row r="188" spans="1:7" ht="12.75">
      <c r="A188" s="13"/>
      <c r="B188" s="43" t="s">
        <v>248</v>
      </c>
      <c r="C188" s="16">
        <v>93</v>
      </c>
      <c r="D188" s="16" t="s">
        <v>44</v>
      </c>
      <c r="E188" s="93" t="s">
        <v>45</v>
      </c>
      <c r="F188" s="18" t="s">
        <v>46</v>
      </c>
      <c r="G188" s="18"/>
    </row>
    <row r="189" ht="25.5" customHeight="1"/>
    <row r="190" spans="1:13" ht="12.75">
      <c r="A190" s="106" t="s">
        <v>161</v>
      </c>
      <c r="B190" s="106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</row>
    <row r="191" spans="1:13" ht="12.75">
      <c r="A191" s="71" t="s">
        <v>50</v>
      </c>
      <c r="E191"/>
      <c r="F191" s="111" t="s">
        <v>4</v>
      </c>
      <c r="G191" s="111"/>
      <c r="H191" s="109" t="s">
        <v>5</v>
      </c>
      <c r="I191" s="110"/>
      <c r="J191" s="108" t="s">
        <v>6</v>
      </c>
      <c r="K191" s="108"/>
      <c r="L191" s="111" t="s">
        <v>7</v>
      </c>
      <c r="M191" s="111"/>
    </row>
    <row r="192" spans="1:14" ht="25.5">
      <c r="A192" s="8" t="s">
        <v>8</v>
      </c>
      <c r="B192" s="10" t="s">
        <v>9</v>
      </c>
      <c r="C192" s="10" t="s">
        <v>10</v>
      </c>
      <c r="D192" s="10" t="s">
        <v>11</v>
      </c>
      <c r="E192" s="10" t="s">
        <v>76</v>
      </c>
      <c r="F192" s="7" t="s">
        <v>13</v>
      </c>
      <c r="G192" s="7" t="s">
        <v>14</v>
      </c>
      <c r="H192" s="6" t="s">
        <v>13</v>
      </c>
      <c r="I192" s="7" t="s">
        <v>14</v>
      </c>
      <c r="J192" s="7" t="s">
        <v>13</v>
      </c>
      <c r="K192" s="7" t="s">
        <v>14</v>
      </c>
      <c r="L192" s="7" t="s">
        <v>13</v>
      </c>
      <c r="M192" s="53" t="s">
        <v>14</v>
      </c>
      <c r="N192" s="58" t="s">
        <v>154</v>
      </c>
    </row>
    <row r="193" spans="1:14" ht="12.75">
      <c r="A193" s="13">
        <v>1</v>
      </c>
      <c r="B193" s="15" t="s">
        <v>162</v>
      </c>
      <c r="C193" s="16">
        <v>92</v>
      </c>
      <c r="D193" s="16">
        <v>1</v>
      </c>
      <c r="E193" s="15" t="s">
        <v>59</v>
      </c>
      <c r="F193" s="18">
        <v>0.00024016203703703702</v>
      </c>
      <c r="G193" s="18">
        <v>0.0005357638888888889</v>
      </c>
      <c r="H193" s="18">
        <v>0.00023622685185185186</v>
      </c>
      <c r="I193" s="18">
        <v>0.0004854166666666666</v>
      </c>
      <c r="J193" s="18">
        <v>0.00020150462962962963</v>
      </c>
      <c r="K193" s="18">
        <v>0.00044050925925925936</v>
      </c>
      <c r="L193" s="18">
        <v>0.00018981481481481478</v>
      </c>
      <c r="M193" s="78">
        <v>0.00039780092592592596</v>
      </c>
      <c r="N193" s="13" t="s">
        <v>24</v>
      </c>
    </row>
    <row r="194" spans="1:14" ht="12.75">
      <c r="A194" s="13">
        <v>2</v>
      </c>
      <c r="B194" s="15" t="s">
        <v>163</v>
      </c>
      <c r="C194" s="16">
        <v>92</v>
      </c>
      <c r="D194" s="16">
        <v>1</v>
      </c>
      <c r="E194" s="15" t="s">
        <v>36</v>
      </c>
      <c r="F194" s="18">
        <v>0.00029814814814814813</v>
      </c>
      <c r="G194" s="18">
        <v>0.0006142361111111111</v>
      </c>
      <c r="H194" s="18">
        <v>0.0002503472222222222</v>
      </c>
      <c r="I194" s="18">
        <v>0.0005237268518518518</v>
      </c>
      <c r="J194" s="18">
        <v>0.00022824074074074074</v>
      </c>
      <c r="K194" s="18">
        <v>0.00046886574074074067</v>
      </c>
      <c r="L194" s="18">
        <v>0.00021782407407407406</v>
      </c>
      <c r="M194" s="78">
        <v>0.0004300925925925926</v>
      </c>
      <c r="N194" s="13">
        <v>1</v>
      </c>
    </row>
    <row r="195" spans="1:14" ht="12.75">
      <c r="A195" s="13">
        <v>3</v>
      </c>
      <c r="B195" s="38" t="s">
        <v>164</v>
      </c>
      <c r="C195" s="16">
        <v>92</v>
      </c>
      <c r="D195" s="16">
        <v>3</v>
      </c>
      <c r="E195" s="15" t="s">
        <v>32</v>
      </c>
      <c r="F195" s="18">
        <v>0.0003531250000000001</v>
      </c>
      <c r="G195" s="18">
        <v>0.0007164351851851853</v>
      </c>
      <c r="H195" s="18">
        <v>0.00028912037037037036</v>
      </c>
      <c r="I195" s="18">
        <v>0.0005758101851851852</v>
      </c>
      <c r="J195" s="18">
        <v>0.00028078703703703707</v>
      </c>
      <c r="K195" s="18">
        <v>0.0005436342592592592</v>
      </c>
      <c r="L195" s="18">
        <v>0.00026273148148148146</v>
      </c>
      <c r="M195" s="78">
        <v>0.0005628472222222223</v>
      </c>
      <c r="N195" s="13">
        <v>2</v>
      </c>
    </row>
    <row r="196" spans="1:14" ht="13.5" thickBot="1">
      <c r="A196" s="19">
        <v>4</v>
      </c>
      <c r="B196" s="23" t="s">
        <v>165</v>
      </c>
      <c r="C196" s="21">
        <v>92</v>
      </c>
      <c r="D196" s="21">
        <v>1</v>
      </c>
      <c r="E196" s="23" t="s">
        <v>100</v>
      </c>
      <c r="F196" s="24">
        <v>0.0003855324074074074</v>
      </c>
      <c r="G196" s="24">
        <v>0.0007049768518518519</v>
      </c>
      <c r="H196" s="24">
        <v>0.0003576388888888889</v>
      </c>
      <c r="I196" s="24">
        <v>0.0006318287037037038</v>
      </c>
      <c r="J196" s="24">
        <v>0.0002403935185185185</v>
      </c>
      <c r="K196" s="24">
        <v>0.0005576388888888889</v>
      </c>
      <c r="L196" s="24">
        <v>0.0003277777777777778</v>
      </c>
      <c r="M196" s="79">
        <v>0.0005891203703703704</v>
      </c>
      <c r="N196" s="13">
        <v>1</v>
      </c>
    </row>
    <row r="197" spans="1:14" ht="12.75">
      <c r="A197" s="45">
        <v>5</v>
      </c>
      <c r="B197" s="26" t="s">
        <v>166</v>
      </c>
      <c r="C197" s="27">
        <v>94</v>
      </c>
      <c r="D197" s="27">
        <v>3</v>
      </c>
      <c r="E197" s="26" t="s">
        <v>22</v>
      </c>
      <c r="F197" s="28">
        <v>0.0003392361111111111</v>
      </c>
      <c r="G197" s="28">
        <v>0.0006905092592592592</v>
      </c>
      <c r="H197" s="28">
        <v>0.00029930555555555553</v>
      </c>
      <c r="I197" s="28">
        <v>0.0006445601851851852</v>
      </c>
      <c r="J197" s="29"/>
      <c r="K197" s="29"/>
      <c r="L197" s="29"/>
      <c r="M197" s="29"/>
      <c r="N197" s="13">
        <v>2</v>
      </c>
    </row>
    <row r="198" spans="1:14" ht="12.75">
      <c r="A198" s="13">
        <v>6</v>
      </c>
      <c r="B198" s="15" t="s">
        <v>167</v>
      </c>
      <c r="C198" s="16">
        <v>93</v>
      </c>
      <c r="D198" s="16">
        <v>2</v>
      </c>
      <c r="E198" s="15" t="s">
        <v>25</v>
      </c>
      <c r="F198" s="18">
        <v>0.0003953703703703703</v>
      </c>
      <c r="G198" s="18">
        <v>0.0007666666666666668</v>
      </c>
      <c r="H198" s="18">
        <v>0.00033078703703703704</v>
      </c>
      <c r="I198" s="18">
        <v>0.0006640046296296295</v>
      </c>
      <c r="J198" s="29"/>
      <c r="K198" s="29"/>
      <c r="L198" s="29"/>
      <c r="M198" s="29"/>
      <c r="N198" s="13">
        <v>2</v>
      </c>
    </row>
    <row r="199" spans="1:14" ht="12.75">
      <c r="A199" s="13">
        <v>7</v>
      </c>
      <c r="B199" s="15" t="s">
        <v>168</v>
      </c>
      <c r="C199" s="16">
        <v>92</v>
      </c>
      <c r="D199" s="16">
        <v>1</v>
      </c>
      <c r="E199" s="15" t="s">
        <v>20</v>
      </c>
      <c r="F199" s="18">
        <v>0.0003708333333333333</v>
      </c>
      <c r="G199" s="18">
        <v>0.0007335648148148148</v>
      </c>
      <c r="H199" s="18">
        <v>0.0003407407407407408</v>
      </c>
      <c r="I199" s="18">
        <v>0.0006751157407407408</v>
      </c>
      <c r="J199" s="29"/>
      <c r="K199" s="29"/>
      <c r="L199" s="29"/>
      <c r="M199" s="29"/>
      <c r="N199" s="13">
        <v>3</v>
      </c>
    </row>
    <row r="200" spans="1:14" ht="12.75">
      <c r="A200" s="13">
        <v>8</v>
      </c>
      <c r="B200" s="38" t="s">
        <v>169</v>
      </c>
      <c r="C200" s="16">
        <v>93</v>
      </c>
      <c r="D200" s="16">
        <v>3</v>
      </c>
      <c r="E200" s="15" t="s">
        <v>32</v>
      </c>
      <c r="F200" s="18">
        <v>0.00047789351851851855</v>
      </c>
      <c r="G200" s="18">
        <v>0.0008960648148148148</v>
      </c>
      <c r="H200" s="18">
        <v>0.0004063657407407407</v>
      </c>
      <c r="I200" s="18">
        <v>0.0007537037037037036</v>
      </c>
      <c r="J200" s="29"/>
      <c r="K200" s="29"/>
      <c r="L200" s="29"/>
      <c r="M200" s="29"/>
      <c r="N200" s="13">
        <v>3</v>
      </c>
    </row>
    <row r="201" spans="1:14" ht="12.75">
      <c r="A201" s="13">
        <v>9</v>
      </c>
      <c r="B201" s="15" t="s">
        <v>170</v>
      </c>
      <c r="C201" s="16">
        <v>93</v>
      </c>
      <c r="D201" s="16">
        <v>1</v>
      </c>
      <c r="E201" s="15" t="s">
        <v>25</v>
      </c>
      <c r="F201" s="18">
        <v>0.00038206018518518515</v>
      </c>
      <c r="G201" s="18">
        <v>0.0008162037037037036</v>
      </c>
      <c r="H201" s="18">
        <v>0.00038194444444444446</v>
      </c>
      <c r="I201" s="18">
        <v>0.0007561342592592592</v>
      </c>
      <c r="J201" s="29"/>
      <c r="K201" s="29"/>
      <c r="L201" s="29"/>
      <c r="M201" s="29"/>
      <c r="N201" s="13">
        <v>3</v>
      </c>
    </row>
    <row r="202" spans="1:14" ht="12.75">
      <c r="A202" s="13">
        <v>10</v>
      </c>
      <c r="B202" s="15" t="s">
        <v>171</v>
      </c>
      <c r="C202" s="16">
        <v>94</v>
      </c>
      <c r="D202" s="16">
        <v>2</v>
      </c>
      <c r="E202" s="15" t="s">
        <v>25</v>
      </c>
      <c r="F202" s="18">
        <v>0.0004144675925925926</v>
      </c>
      <c r="G202" s="18">
        <v>0.0008556712962962962</v>
      </c>
      <c r="H202" s="18">
        <v>0.0003996527777777778</v>
      </c>
      <c r="I202" s="18">
        <v>0.0008157407407407409</v>
      </c>
      <c r="J202" s="29"/>
      <c r="K202" s="29"/>
      <c r="L202" s="29"/>
      <c r="M202" s="29"/>
      <c r="N202" s="13" t="s">
        <v>108</v>
      </c>
    </row>
    <row r="203" spans="1:14" ht="12.75">
      <c r="A203" s="13">
        <v>11</v>
      </c>
      <c r="B203" s="15" t="s">
        <v>172</v>
      </c>
      <c r="C203" s="16">
        <v>93</v>
      </c>
      <c r="D203" s="16" t="s">
        <v>99</v>
      </c>
      <c r="E203" s="15" t="s">
        <v>34</v>
      </c>
      <c r="F203" s="18">
        <v>0.0005180555555555556</v>
      </c>
      <c r="G203" s="18">
        <v>0.0010314814814814815</v>
      </c>
      <c r="H203" s="18">
        <v>0.0004445601851851852</v>
      </c>
      <c r="I203" s="18">
        <v>0.0008874999999999999</v>
      </c>
      <c r="J203" s="29"/>
      <c r="K203" s="29"/>
      <c r="L203" s="29"/>
      <c r="M203" s="29"/>
      <c r="N203" s="13" t="s">
        <v>108</v>
      </c>
    </row>
    <row r="204" spans="1:14" ht="12.75">
      <c r="A204" s="13">
        <v>12</v>
      </c>
      <c r="B204" s="15" t="s">
        <v>173</v>
      </c>
      <c r="C204" s="16">
        <v>94</v>
      </c>
      <c r="D204" s="16" t="s">
        <v>99</v>
      </c>
      <c r="E204" s="15" t="s">
        <v>25</v>
      </c>
      <c r="F204" s="18">
        <v>0.0006218749999999999</v>
      </c>
      <c r="G204" s="18">
        <v>0.001230324074074074</v>
      </c>
      <c r="H204" s="18">
        <v>0.000529050925925926</v>
      </c>
      <c r="I204" s="18">
        <v>0.0010152777777777777</v>
      </c>
      <c r="J204" s="29"/>
      <c r="K204" s="29"/>
      <c r="L204" s="29"/>
      <c r="M204" s="29"/>
      <c r="N204" s="13" t="s">
        <v>108</v>
      </c>
    </row>
    <row r="205" spans="1:14" ht="12.75">
      <c r="A205" s="13">
        <v>13</v>
      </c>
      <c r="B205" s="15" t="s">
        <v>174</v>
      </c>
      <c r="C205" s="16">
        <v>94</v>
      </c>
      <c r="D205" s="31" t="s">
        <v>108</v>
      </c>
      <c r="E205" s="15" t="s">
        <v>25</v>
      </c>
      <c r="F205" s="18">
        <v>0.000603587962962963</v>
      </c>
      <c r="G205" s="18">
        <v>0.0011564814814814814</v>
      </c>
      <c r="H205" s="18">
        <v>0.0005392361111111111</v>
      </c>
      <c r="I205" s="18">
        <v>0.0010811342592592593</v>
      </c>
      <c r="J205" s="29"/>
      <c r="K205" s="29"/>
      <c r="L205" s="29"/>
      <c r="M205" s="29"/>
      <c r="N205" s="13" t="s">
        <v>99</v>
      </c>
    </row>
    <row r="206" spans="1:14" ht="12.75">
      <c r="A206" s="13">
        <v>14</v>
      </c>
      <c r="B206" s="15" t="s">
        <v>175</v>
      </c>
      <c r="C206" s="16">
        <v>96</v>
      </c>
      <c r="D206" s="16" t="s">
        <v>108</v>
      </c>
      <c r="E206" s="15" t="s">
        <v>36</v>
      </c>
      <c r="F206" s="18">
        <v>0.0005206018518518518</v>
      </c>
      <c r="G206" s="18">
        <v>0.001158912037037037</v>
      </c>
      <c r="H206" s="18">
        <v>0.0005211805555555557</v>
      </c>
      <c r="I206" s="18">
        <v>0.001134375</v>
      </c>
      <c r="J206" s="29"/>
      <c r="K206" s="29"/>
      <c r="L206" s="29"/>
      <c r="M206" s="29"/>
      <c r="N206" s="13" t="s">
        <v>99</v>
      </c>
    </row>
    <row r="207" spans="1:14" ht="12.75">
      <c r="A207" s="13">
        <v>15</v>
      </c>
      <c r="B207" s="15" t="s">
        <v>176</v>
      </c>
      <c r="C207" s="16">
        <v>94</v>
      </c>
      <c r="D207" s="16" t="s">
        <v>108</v>
      </c>
      <c r="E207" s="15" t="s">
        <v>74</v>
      </c>
      <c r="F207" s="18">
        <v>0.0006311342592592593</v>
      </c>
      <c r="G207" s="18">
        <v>0.001407060185185185</v>
      </c>
      <c r="H207" s="18">
        <v>0.0005569444444444444</v>
      </c>
      <c r="I207" s="18">
        <v>0.0011722222222222223</v>
      </c>
      <c r="J207" s="29"/>
      <c r="K207" s="29"/>
      <c r="L207" s="29"/>
      <c r="M207" s="29"/>
      <c r="N207" s="13" t="s">
        <v>99</v>
      </c>
    </row>
    <row r="208" spans="1:14" ht="13.5" thickBot="1">
      <c r="A208" s="19">
        <v>16</v>
      </c>
      <c r="B208" s="84" t="s">
        <v>177</v>
      </c>
      <c r="C208" s="85">
        <v>94</v>
      </c>
      <c r="D208" s="85">
        <v>1</v>
      </c>
      <c r="E208" s="84" t="s">
        <v>25</v>
      </c>
      <c r="F208" s="86">
        <v>0.0003671296296296296</v>
      </c>
      <c r="G208" s="86">
        <v>0.0007729166666666667</v>
      </c>
      <c r="H208" s="24">
        <v>0.0003179398148148148</v>
      </c>
      <c r="I208" s="24" t="s">
        <v>26</v>
      </c>
      <c r="J208" s="29"/>
      <c r="K208" s="29"/>
      <c r="L208" s="29"/>
      <c r="M208" s="29"/>
      <c r="N208" s="13" t="s">
        <v>99</v>
      </c>
    </row>
    <row r="209" spans="1:14" ht="12.75">
      <c r="A209" s="45">
        <v>17</v>
      </c>
      <c r="B209" s="26" t="s">
        <v>178</v>
      </c>
      <c r="C209" s="27">
        <v>93</v>
      </c>
      <c r="D209" s="27" t="s">
        <v>108</v>
      </c>
      <c r="E209" s="26" t="s">
        <v>20</v>
      </c>
      <c r="F209" s="28">
        <v>0.0007439814814814814</v>
      </c>
      <c r="G209" s="28">
        <v>0.001416550925925926</v>
      </c>
      <c r="H209" s="29"/>
      <c r="I209" s="29"/>
      <c r="J209" s="29"/>
      <c r="K209" s="29"/>
      <c r="L209" s="29"/>
      <c r="M209" s="29"/>
      <c r="N209" s="13" t="s">
        <v>106</v>
      </c>
    </row>
    <row r="210" spans="1:14" ht="12.75">
      <c r="A210" s="13">
        <v>18</v>
      </c>
      <c r="B210" s="15" t="s">
        <v>327</v>
      </c>
      <c r="C210" s="16">
        <v>92</v>
      </c>
      <c r="D210" s="16" t="s">
        <v>106</v>
      </c>
      <c r="E210" s="15" t="s">
        <v>34</v>
      </c>
      <c r="F210" s="18">
        <v>0.0007096064814814815</v>
      </c>
      <c r="G210" s="18">
        <v>0.0017475694444444442</v>
      </c>
      <c r="H210" s="29"/>
      <c r="I210" s="29"/>
      <c r="J210" s="29"/>
      <c r="K210" s="29"/>
      <c r="L210" s="29"/>
      <c r="M210" s="29"/>
      <c r="N210" s="13" t="s">
        <v>106</v>
      </c>
    </row>
    <row r="211" spans="1:13" ht="12.75">
      <c r="A211" s="13">
        <v>19</v>
      </c>
      <c r="B211" s="66" t="s">
        <v>179</v>
      </c>
      <c r="C211" s="27">
        <v>92</v>
      </c>
      <c r="D211" s="67" t="s">
        <v>106</v>
      </c>
      <c r="E211" s="26" t="s">
        <v>25</v>
      </c>
      <c r="F211" s="28">
        <v>0.0008125</v>
      </c>
      <c r="G211" s="28">
        <v>0.0018409722222222221</v>
      </c>
      <c r="H211" s="29"/>
      <c r="I211" s="29"/>
      <c r="J211" s="29"/>
      <c r="K211" s="29"/>
      <c r="L211" s="29"/>
      <c r="M211" s="29"/>
    </row>
    <row r="212" spans="1:13" ht="12.75">
      <c r="A212" s="13">
        <v>20</v>
      </c>
      <c r="B212" s="15" t="s">
        <v>180</v>
      </c>
      <c r="C212" s="16">
        <v>95</v>
      </c>
      <c r="D212" s="16" t="s">
        <v>44</v>
      </c>
      <c r="E212" s="15" t="s">
        <v>45</v>
      </c>
      <c r="F212" s="18">
        <v>0.0010163194444444445</v>
      </c>
      <c r="G212" s="18">
        <v>0.002014814814814815</v>
      </c>
      <c r="H212" s="29"/>
      <c r="I212" s="29"/>
      <c r="J212" s="29"/>
      <c r="K212" s="29"/>
      <c r="L212" s="29"/>
      <c r="M212" s="29"/>
    </row>
    <row r="213" spans="1:13" ht="12.75">
      <c r="A213" s="13">
        <v>21</v>
      </c>
      <c r="B213" s="30" t="s">
        <v>181</v>
      </c>
      <c r="C213" s="16">
        <v>96</v>
      </c>
      <c r="D213" s="31" t="s">
        <v>99</v>
      </c>
      <c r="E213" s="15" t="s">
        <v>25</v>
      </c>
      <c r="F213" s="18">
        <v>0.0011035879629629631</v>
      </c>
      <c r="G213" s="18">
        <v>0.0022366898148148146</v>
      </c>
      <c r="H213" s="29"/>
      <c r="I213" s="29"/>
      <c r="J213" s="29"/>
      <c r="K213" s="29"/>
      <c r="L213" s="29"/>
      <c r="M213" s="29"/>
    </row>
    <row r="214" spans="1:13" ht="12.75">
      <c r="A214" s="13">
        <v>22</v>
      </c>
      <c r="B214" s="38" t="s">
        <v>182</v>
      </c>
      <c r="C214" s="46">
        <v>93</v>
      </c>
      <c r="D214" s="46" t="s">
        <v>44</v>
      </c>
      <c r="E214" s="15" t="s">
        <v>29</v>
      </c>
      <c r="F214" s="18">
        <v>0.0004672453703703703</v>
      </c>
      <c r="G214" s="18" t="s">
        <v>26</v>
      </c>
      <c r="H214" s="29"/>
      <c r="I214" s="29"/>
      <c r="J214" s="29"/>
      <c r="K214" s="29"/>
      <c r="L214" s="29"/>
      <c r="M214" s="29"/>
    </row>
    <row r="215" spans="1:13" ht="12.75">
      <c r="A215" s="13">
        <v>23</v>
      </c>
      <c r="B215" s="15" t="s">
        <v>183</v>
      </c>
      <c r="C215" s="16">
        <v>95</v>
      </c>
      <c r="D215" s="16" t="s">
        <v>99</v>
      </c>
      <c r="E215" s="15" t="s">
        <v>25</v>
      </c>
      <c r="F215" s="18">
        <v>0.0025475694444444443</v>
      </c>
      <c r="G215" s="18" t="s">
        <v>26</v>
      </c>
      <c r="H215" s="29"/>
      <c r="I215" s="29"/>
      <c r="J215" s="29"/>
      <c r="K215" s="29"/>
      <c r="L215" s="29"/>
      <c r="M215" s="29"/>
    </row>
    <row r="216" spans="1:13" ht="12.75">
      <c r="A216" s="68"/>
      <c r="B216" s="15" t="s">
        <v>184</v>
      </c>
      <c r="C216" s="16">
        <v>95</v>
      </c>
      <c r="D216" s="16" t="s">
        <v>108</v>
      </c>
      <c r="E216" s="15" t="s">
        <v>74</v>
      </c>
      <c r="F216" s="18" t="s">
        <v>26</v>
      </c>
      <c r="G216" s="18"/>
      <c r="H216" s="29"/>
      <c r="I216" s="29"/>
      <c r="J216" s="29"/>
      <c r="K216" s="29"/>
      <c r="L216" s="29"/>
      <c r="M216" s="29"/>
    </row>
    <row r="217" spans="1:13" ht="12.75">
      <c r="A217" s="68"/>
      <c r="B217" s="15" t="s">
        <v>185</v>
      </c>
      <c r="C217" s="16">
        <v>97</v>
      </c>
      <c r="D217" s="16" t="s">
        <v>44</v>
      </c>
      <c r="E217" s="15" t="s">
        <v>34</v>
      </c>
      <c r="F217" s="18" t="s">
        <v>26</v>
      </c>
      <c r="G217" s="18"/>
      <c r="H217" s="29"/>
      <c r="I217" s="29"/>
      <c r="J217" s="29"/>
      <c r="K217" s="29"/>
      <c r="L217" s="29"/>
      <c r="M217" s="29"/>
    </row>
    <row r="218" spans="1:13" ht="12.75">
      <c r="A218" s="68"/>
      <c r="B218" s="15" t="s">
        <v>186</v>
      </c>
      <c r="C218" s="16">
        <v>92</v>
      </c>
      <c r="D218" s="16">
        <v>1</v>
      </c>
      <c r="E218" s="15" t="s">
        <v>25</v>
      </c>
      <c r="F218" s="18" t="s">
        <v>46</v>
      </c>
      <c r="G218" s="18"/>
      <c r="H218" s="29"/>
      <c r="I218" s="29"/>
      <c r="J218" s="29"/>
      <c r="K218" s="29"/>
      <c r="L218" s="29"/>
      <c r="M218" s="29"/>
    </row>
    <row r="219" spans="1:13" ht="12.75">
      <c r="A219" s="13"/>
      <c r="B219" s="15" t="s">
        <v>187</v>
      </c>
      <c r="C219" s="16">
        <v>93</v>
      </c>
      <c r="D219" s="16" t="s">
        <v>44</v>
      </c>
      <c r="E219" s="15" t="s">
        <v>45</v>
      </c>
      <c r="F219" s="18" t="s">
        <v>46</v>
      </c>
      <c r="G219" s="18"/>
      <c r="H219" s="29"/>
      <c r="I219" s="29"/>
      <c r="J219" s="29"/>
      <c r="K219" s="29"/>
      <c r="L219" s="29"/>
      <c r="M219" s="29"/>
    </row>
    <row r="220" spans="1:13" ht="12.75">
      <c r="A220" s="13"/>
      <c r="B220" s="15" t="s">
        <v>188</v>
      </c>
      <c r="C220" s="16">
        <v>95</v>
      </c>
      <c r="D220" s="16" t="s">
        <v>44</v>
      </c>
      <c r="E220" s="15" t="s">
        <v>34</v>
      </c>
      <c r="F220" s="18" t="s">
        <v>46</v>
      </c>
      <c r="G220" s="18"/>
      <c r="H220" s="29"/>
      <c r="I220" s="29"/>
      <c r="J220" s="29"/>
      <c r="K220" s="29"/>
      <c r="L220" s="29"/>
      <c r="M220" s="29"/>
    </row>
    <row r="221" spans="1:13" ht="12.75">
      <c r="A221" s="106" t="s">
        <v>279</v>
      </c>
      <c r="B221" s="106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</row>
    <row r="222" spans="1:13" ht="12.75">
      <c r="A222" t="s">
        <v>280</v>
      </c>
      <c r="E222"/>
      <c r="F222" s="111" t="s">
        <v>4</v>
      </c>
      <c r="G222" s="111"/>
      <c r="H222" s="109" t="s">
        <v>5</v>
      </c>
      <c r="I222" s="110"/>
      <c r="J222" s="108" t="s">
        <v>6</v>
      </c>
      <c r="K222" s="108"/>
      <c r="L222" s="112" t="s">
        <v>7</v>
      </c>
      <c r="M222" s="113"/>
    </row>
    <row r="223" spans="1:14" ht="25.5">
      <c r="A223" s="58" t="s">
        <v>8</v>
      </c>
      <c r="B223" s="10" t="s">
        <v>9</v>
      </c>
      <c r="C223" s="10" t="s">
        <v>10</v>
      </c>
      <c r="D223" s="10" t="s">
        <v>11</v>
      </c>
      <c r="E223" s="10" t="s">
        <v>76</v>
      </c>
      <c r="F223" s="7" t="s">
        <v>13</v>
      </c>
      <c r="G223" s="7" t="s">
        <v>14</v>
      </c>
      <c r="H223" s="6" t="s">
        <v>13</v>
      </c>
      <c r="I223" s="7" t="s">
        <v>14</v>
      </c>
      <c r="J223" s="7" t="s">
        <v>13</v>
      </c>
      <c r="K223" s="7" t="s">
        <v>14</v>
      </c>
      <c r="L223" s="7" t="s">
        <v>13</v>
      </c>
      <c r="M223" s="53" t="s">
        <v>14</v>
      </c>
      <c r="N223" s="58" t="s">
        <v>154</v>
      </c>
    </row>
    <row r="224" spans="1:14" ht="12.75">
      <c r="A224" s="13">
        <v>1</v>
      </c>
      <c r="B224" s="15" t="s">
        <v>281</v>
      </c>
      <c r="C224" s="16">
        <v>89</v>
      </c>
      <c r="D224" s="16" t="s">
        <v>24</v>
      </c>
      <c r="E224" s="15" t="s">
        <v>29</v>
      </c>
      <c r="F224" s="18">
        <v>0.00025127314814814815</v>
      </c>
      <c r="G224" s="18">
        <v>0.00043298611111111104</v>
      </c>
      <c r="H224" s="18">
        <v>0.00020891203703703705</v>
      </c>
      <c r="I224" s="18">
        <v>0.00036886574074074073</v>
      </c>
      <c r="J224" s="18">
        <v>0.00018784722222222225</v>
      </c>
      <c r="K224" s="44">
        <v>0.00033773148148148144</v>
      </c>
      <c r="L224" s="18">
        <v>0.00018344907407407408</v>
      </c>
      <c r="M224" s="78">
        <v>0.00034004629629629624</v>
      </c>
      <c r="N224" s="13" t="s">
        <v>24</v>
      </c>
    </row>
    <row r="225" spans="1:14" ht="12.75">
      <c r="A225" s="13">
        <v>2</v>
      </c>
      <c r="B225" s="15" t="s">
        <v>282</v>
      </c>
      <c r="C225" s="16">
        <v>89</v>
      </c>
      <c r="D225" s="16" t="s">
        <v>24</v>
      </c>
      <c r="E225" s="15" t="s">
        <v>20</v>
      </c>
      <c r="F225" s="18">
        <v>0.00027361111111111114</v>
      </c>
      <c r="G225" s="18">
        <v>0.0005076388888888889</v>
      </c>
      <c r="H225" s="18">
        <v>0.00020555555555555559</v>
      </c>
      <c r="I225" s="18">
        <v>0.00039421296296296296</v>
      </c>
      <c r="J225" s="44">
        <v>0.00026122685185185184</v>
      </c>
      <c r="K225" s="18">
        <v>0.0005341435185185185</v>
      </c>
      <c r="L225" s="18">
        <v>0.00015972222222222223</v>
      </c>
      <c r="M225" s="78">
        <v>0.0003561342592592593</v>
      </c>
      <c r="N225" s="13" t="s">
        <v>24</v>
      </c>
    </row>
    <row r="226" spans="1:14" ht="12.75">
      <c r="A226" s="13">
        <v>3</v>
      </c>
      <c r="B226" s="15" t="s">
        <v>283</v>
      </c>
      <c r="C226" s="16">
        <v>88</v>
      </c>
      <c r="D226" s="16" t="s">
        <v>24</v>
      </c>
      <c r="E226" s="15" t="s">
        <v>20</v>
      </c>
      <c r="F226" s="18">
        <v>0.00026747685185185186</v>
      </c>
      <c r="G226" s="18">
        <v>0.0005445601851851851</v>
      </c>
      <c r="H226" s="18">
        <v>0.00020624999999999997</v>
      </c>
      <c r="I226" s="18">
        <v>0.0003960648148148148</v>
      </c>
      <c r="J226" s="18" t="s">
        <v>26</v>
      </c>
      <c r="K226" s="18"/>
      <c r="L226" s="18">
        <v>0.000184375</v>
      </c>
      <c r="M226" s="78">
        <v>0.0003633101851851852</v>
      </c>
      <c r="N226" s="13" t="s">
        <v>24</v>
      </c>
    </row>
    <row r="227" spans="1:14" ht="13.5" thickBot="1">
      <c r="A227" s="19">
        <v>4</v>
      </c>
      <c r="B227" s="23" t="s">
        <v>284</v>
      </c>
      <c r="C227" s="21">
        <v>89</v>
      </c>
      <c r="D227" s="21" t="s">
        <v>24</v>
      </c>
      <c r="E227" s="23" t="s">
        <v>25</v>
      </c>
      <c r="F227" s="24">
        <v>0.0002491898148148148</v>
      </c>
      <c r="G227" s="24">
        <v>0.000468287037037037</v>
      </c>
      <c r="H227" s="24">
        <v>0.00021782407407407406</v>
      </c>
      <c r="I227" s="24">
        <v>0.0004060185185185185</v>
      </c>
      <c r="J227" s="24">
        <v>0.00015497685185185186</v>
      </c>
      <c r="K227" s="24" t="s">
        <v>26</v>
      </c>
      <c r="L227" s="24">
        <v>0.0002023148148148148</v>
      </c>
      <c r="M227" s="79">
        <v>0.0003662037037037037</v>
      </c>
      <c r="N227" s="13" t="s">
        <v>24</v>
      </c>
    </row>
    <row r="228" spans="1:14" ht="12.75">
      <c r="A228" s="45">
        <v>5</v>
      </c>
      <c r="B228" s="26" t="s">
        <v>285</v>
      </c>
      <c r="C228" s="27">
        <v>89</v>
      </c>
      <c r="D228" s="27" t="s">
        <v>24</v>
      </c>
      <c r="E228" s="26" t="s">
        <v>45</v>
      </c>
      <c r="F228" s="28">
        <v>0.0002744212962962963</v>
      </c>
      <c r="G228" s="28">
        <v>0.0005243055555555555</v>
      </c>
      <c r="H228" s="28">
        <v>0.00022395833333333336</v>
      </c>
      <c r="I228" s="28">
        <v>0.00041331018518518523</v>
      </c>
      <c r="J228" s="29"/>
      <c r="K228" s="29"/>
      <c r="L228" s="29"/>
      <c r="M228" s="29"/>
      <c r="N228" s="13" t="s">
        <v>24</v>
      </c>
    </row>
    <row r="229" spans="1:14" ht="12.75">
      <c r="A229" s="13">
        <v>6</v>
      </c>
      <c r="B229" s="15" t="s">
        <v>286</v>
      </c>
      <c r="C229" s="16">
        <v>89</v>
      </c>
      <c r="D229" s="16" t="s">
        <v>24</v>
      </c>
      <c r="E229" s="15" t="s">
        <v>32</v>
      </c>
      <c r="F229" s="18">
        <v>0.00030682870370370374</v>
      </c>
      <c r="G229" s="18">
        <v>0.0005943287037037037</v>
      </c>
      <c r="H229" s="18">
        <v>0.00022280092592592596</v>
      </c>
      <c r="I229" s="18">
        <v>0.0004185185185185184</v>
      </c>
      <c r="J229" s="29"/>
      <c r="K229" s="29"/>
      <c r="L229" s="29"/>
      <c r="M229" s="29"/>
      <c r="N229" s="13" t="s">
        <v>24</v>
      </c>
    </row>
    <row r="230" spans="1:14" ht="12.75">
      <c r="A230" s="13">
        <v>7</v>
      </c>
      <c r="B230" s="15" t="s">
        <v>287</v>
      </c>
      <c r="C230" s="16">
        <v>89</v>
      </c>
      <c r="D230" s="16" t="s">
        <v>24</v>
      </c>
      <c r="E230" s="15" t="s">
        <v>288</v>
      </c>
      <c r="F230" s="18">
        <v>0.0002829861111111111</v>
      </c>
      <c r="G230" s="18">
        <v>0.0005644675925925926</v>
      </c>
      <c r="H230" s="18">
        <v>0.00020208333333333338</v>
      </c>
      <c r="I230" s="18">
        <v>0.00042928240740740747</v>
      </c>
      <c r="J230" s="29"/>
      <c r="K230" s="29"/>
      <c r="L230" s="29"/>
      <c r="M230" s="29"/>
      <c r="N230" s="13" t="s">
        <v>24</v>
      </c>
    </row>
    <row r="231" spans="1:14" ht="12.75">
      <c r="A231" s="13">
        <v>8</v>
      </c>
      <c r="B231" s="15" t="s">
        <v>289</v>
      </c>
      <c r="C231" s="16">
        <v>88</v>
      </c>
      <c r="D231" s="16" t="s">
        <v>24</v>
      </c>
      <c r="E231" s="15" t="s">
        <v>20</v>
      </c>
      <c r="F231" s="18">
        <v>0.00028819444444444444</v>
      </c>
      <c r="G231" s="18">
        <v>0.0005065972222222222</v>
      </c>
      <c r="H231" s="18">
        <v>0.00023402777777777777</v>
      </c>
      <c r="I231" s="18">
        <v>0.00043078703703703703</v>
      </c>
      <c r="J231" s="29"/>
      <c r="K231" s="29"/>
      <c r="L231" s="29"/>
      <c r="M231" s="29"/>
      <c r="N231" s="13" t="s">
        <v>24</v>
      </c>
    </row>
    <row r="232" spans="1:14" ht="12.75">
      <c r="A232" s="13">
        <v>9</v>
      </c>
      <c r="B232" s="15" t="s">
        <v>290</v>
      </c>
      <c r="C232" s="16">
        <v>88</v>
      </c>
      <c r="D232" s="16" t="s">
        <v>24</v>
      </c>
      <c r="E232" s="15" t="s">
        <v>45</v>
      </c>
      <c r="F232" s="18">
        <v>0.0003130787037037037</v>
      </c>
      <c r="G232" s="18">
        <v>0.0005465277777777778</v>
      </c>
      <c r="H232" s="18">
        <v>0.00025277777777777777</v>
      </c>
      <c r="I232" s="18">
        <v>0.0004320601851851851</v>
      </c>
      <c r="J232" s="29"/>
      <c r="K232" s="29"/>
      <c r="L232" s="29"/>
      <c r="M232" s="29"/>
      <c r="N232" s="13" t="s">
        <v>24</v>
      </c>
    </row>
    <row r="233" spans="1:14" ht="12.75">
      <c r="A233" s="13">
        <v>10</v>
      </c>
      <c r="B233" s="15" t="s">
        <v>291</v>
      </c>
      <c r="C233" s="16">
        <v>88</v>
      </c>
      <c r="D233" s="16" t="s">
        <v>24</v>
      </c>
      <c r="E233" s="15" t="s">
        <v>20</v>
      </c>
      <c r="F233" s="18">
        <v>0.00024236111111111114</v>
      </c>
      <c r="G233" s="18">
        <v>0.00044780092592592587</v>
      </c>
      <c r="H233" s="18">
        <v>0.00022870370370370373</v>
      </c>
      <c r="I233" s="18">
        <v>0.0004388888888888889</v>
      </c>
      <c r="J233" s="29"/>
      <c r="K233" s="29"/>
      <c r="L233" s="29"/>
      <c r="M233" s="29"/>
      <c r="N233" s="13">
        <v>1</v>
      </c>
    </row>
    <row r="234" spans="1:14" ht="12.75">
      <c r="A234" s="13">
        <v>11</v>
      </c>
      <c r="B234" s="15" t="s">
        <v>292</v>
      </c>
      <c r="C234" s="16">
        <v>89</v>
      </c>
      <c r="D234" s="16" t="s">
        <v>24</v>
      </c>
      <c r="E234" s="15" t="s">
        <v>34</v>
      </c>
      <c r="F234" s="18">
        <v>0.00023009259259259258</v>
      </c>
      <c r="G234" s="18">
        <v>0.00045868055555555565</v>
      </c>
      <c r="H234" s="18">
        <v>0.00023831018518518518</v>
      </c>
      <c r="I234" s="18">
        <v>0.000440625</v>
      </c>
      <c r="J234" s="29"/>
      <c r="K234" s="29"/>
      <c r="L234" s="29"/>
      <c r="M234" s="29"/>
      <c r="N234" s="13">
        <v>1</v>
      </c>
    </row>
    <row r="235" spans="1:14" ht="12.75">
      <c r="A235" s="13">
        <v>12</v>
      </c>
      <c r="B235" s="15" t="s">
        <v>293</v>
      </c>
      <c r="C235" s="16">
        <v>88</v>
      </c>
      <c r="D235" s="16" t="s">
        <v>24</v>
      </c>
      <c r="E235" s="15" t="s">
        <v>100</v>
      </c>
      <c r="F235" s="18">
        <v>0.00036168981481481485</v>
      </c>
      <c r="G235" s="18">
        <v>0.0006405092592592593</v>
      </c>
      <c r="H235" s="18">
        <v>0.0002644675925925926</v>
      </c>
      <c r="I235" s="18">
        <v>0.0004423611111111111</v>
      </c>
      <c r="J235" s="29"/>
      <c r="K235" s="29"/>
      <c r="L235" s="29"/>
      <c r="M235" s="29"/>
      <c r="N235" s="13">
        <v>1</v>
      </c>
    </row>
    <row r="236" spans="1:14" ht="12.75">
      <c r="A236" s="13">
        <v>13</v>
      </c>
      <c r="B236" s="15" t="s">
        <v>294</v>
      </c>
      <c r="C236" s="16">
        <v>89</v>
      </c>
      <c r="D236" s="16" t="s">
        <v>24</v>
      </c>
      <c r="E236" s="15" t="s">
        <v>25</v>
      </c>
      <c r="F236" s="18">
        <v>0.00024212962962962966</v>
      </c>
      <c r="G236" s="18">
        <v>0.0004711805555555556</v>
      </c>
      <c r="H236" s="18">
        <v>0.00024699074074074076</v>
      </c>
      <c r="I236" s="18">
        <v>0.00044652777777777784</v>
      </c>
      <c r="J236" s="29"/>
      <c r="K236" s="29"/>
      <c r="L236" s="29"/>
      <c r="M236" s="29"/>
      <c r="N236" s="13">
        <v>1</v>
      </c>
    </row>
    <row r="237" spans="1:14" ht="12.75">
      <c r="A237" s="13">
        <v>14</v>
      </c>
      <c r="B237" s="39" t="s">
        <v>295</v>
      </c>
      <c r="C237" s="40">
        <v>88</v>
      </c>
      <c r="D237" s="40" t="s">
        <v>24</v>
      </c>
      <c r="E237" s="39" t="s">
        <v>288</v>
      </c>
      <c r="F237" s="41">
        <v>0.00031574074074074073</v>
      </c>
      <c r="G237" s="41">
        <v>0.0005603009259259259</v>
      </c>
      <c r="H237" s="18">
        <v>0.00026365740740740744</v>
      </c>
      <c r="I237" s="18">
        <v>0.0004657407407407408</v>
      </c>
      <c r="J237" s="29"/>
      <c r="K237" s="29"/>
      <c r="L237" s="29"/>
      <c r="M237" s="29"/>
      <c r="N237" s="13">
        <v>1</v>
      </c>
    </row>
    <row r="238" spans="1:14" ht="12.75">
      <c r="A238" s="13">
        <v>15</v>
      </c>
      <c r="B238" s="15" t="s">
        <v>296</v>
      </c>
      <c r="C238" s="16">
        <v>89</v>
      </c>
      <c r="D238" s="16" t="s">
        <v>24</v>
      </c>
      <c r="E238" s="15" t="s">
        <v>20</v>
      </c>
      <c r="F238" s="18">
        <v>0.000271875</v>
      </c>
      <c r="G238" s="18">
        <v>0.000544675925925926</v>
      </c>
      <c r="H238" s="18" t="s">
        <v>26</v>
      </c>
      <c r="I238" s="18"/>
      <c r="J238" s="82"/>
      <c r="K238" s="82"/>
      <c r="L238" s="82"/>
      <c r="M238" s="82"/>
      <c r="N238" s="13">
        <v>1</v>
      </c>
    </row>
    <row r="239" spans="1:14" ht="13.5" thickBot="1">
      <c r="A239" s="13">
        <v>16</v>
      </c>
      <c r="B239" s="20" t="s">
        <v>297</v>
      </c>
      <c r="C239" s="21">
        <v>89</v>
      </c>
      <c r="D239" s="22" t="s">
        <v>24</v>
      </c>
      <c r="E239" s="23" t="s">
        <v>74</v>
      </c>
      <c r="F239" s="24">
        <v>0.0003119212962962963</v>
      </c>
      <c r="G239" s="24">
        <v>0.0005649305555555556</v>
      </c>
      <c r="H239" s="24" t="s">
        <v>26</v>
      </c>
      <c r="I239" s="24"/>
      <c r="J239" s="82"/>
      <c r="K239" s="82"/>
      <c r="L239" s="82"/>
      <c r="M239" s="82"/>
      <c r="N239" s="13">
        <v>1</v>
      </c>
    </row>
    <row r="240" spans="1:14" ht="12.75">
      <c r="A240" s="45">
        <v>17</v>
      </c>
      <c r="B240" s="26" t="s">
        <v>298</v>
      </c>
      <c r="C240" s="27">
        <v>89</v>
      </c>
      <c r="D240" s="27" t="s">
        <v>24</v>
      </c>
      <c r="E240" s="26" t="s">
        <v>18</v>
      </c>
      <c r="F240" s="28">
        <v>0.0003259259259259259</v>
      </c>
      <c r="G240" s="28">
        <v>0.0006484953703703703</v>
      </c>
      <c r="H240" s="29"/>
      <c r="I240" s="29"/>
      <c r="J240" s="29"/>
      <c r="K240" s="29"/>
      <c r="L240" s="29"/>
      <c r="M240" s="29"/>
      <c r="N240" s="13">
        <v>1</v>
      </c>
    </row>
    <row r="241" spans="1:14" ht="12.75">
      <c r="A241" s="13">
        <v>18</v>
      </c>
      <c r="B241" s="15" t="s">
        <v>299</v>
      </c>
      <c r="C241" s="16">
        <v>89</v>
      </c>
      <c r="D241" s="16" t="s">
        <v>24</v>
      </c>
      <c r="E241" s="15" t="s">
        <v>34</v>
      </c>
      <c r="F241" s="18">
        <v>0.00034606481481481484</v>
      </c>
      <c r="G241" s="18">
        <v>0.000650925925925926</v>
      </c>
      <c r="H241" s="29"/>
      <c r="I241" s="29"/>
      <c r="J241" s="29"/>
      <c r="K241" s="29"/>
      <c r="L241" s="29"/>
      <c r="M241" s="29"/>
      <c r="N241" s="13">
        <v>1</v>
      </c>
    </row>
    <row r="242" spans="1:14" ht="12.75">
      <c r="A242" s="13">
        <v>19</v>
      </c>
      <c r="B242" s="15" t="s">
        <v>300</v>
      </c>
      <c r="C242" s="16">
        <v>89</v>
      </c>
      <c r="D242" s="16">
        <v>1</v>
      </c>
      <c r="E242" s="15" t="s">
        <v>74</v>
      </c>
      <c r="F242" s="18">
        <v>0.0003459490740740741</v>
      </c>
      <c r="G242" s="18">
        <v>0.0006765046296296297</v>
      </c>
      <c r="H242" s="29"/>
      <c r="I242" s="29"/>
      <c r="J242" s="29"/>
      <c r="K242" s="29"/>
      <c r="L242" s="29"/>
      <c r="M242" s="29"/>
      <c r="N242" s="13">
        <v>1</v>
      </c>
    </row>
    <row r="243" spans="1:14" ht="12.75">
      <c r="A243" s="13">
        <v>20</v>
      </c>
      <c r="B243" s="43" t="s">
        <v>301</v>
      </c>
      <c r="C243" s="16">
        <v>88</v>
      </c>
      <c r="D243" s="16" t="s">
        <v>24</v>
      </c>
      <c r="E243" s="15" t="s">
        <v>45</v>
      </c>
      <c r="F243" s="18">
        <v>0.0003671296296296296</v>
      </c>
      <c r="G243" s="18">
        <v>0.0006929398148148147</v>
      </c>
      <c r="H243" s="29"/>
      <c r="I243" s="29"/>
      <c r="J243" s="29"/>
      <c r="K243" s="29"/>
      <c r="L243" s="29"/>
      <c r="M243" s="29"/>
      <c r="N243" s="13">
        <v>1</v>
      </c>
    </row>
    <row r="244" spans="1:14" ht="12.75">
      <c r="A244" s="13">
        <v>21</v>
      </c>
      <c r="B244" s="15" t="s">
        <v>302</v>
      </c>
      <c r="C244" s="16">
        <v>89</v>
      </c>
      <c r="D244" s="16" t="s">
        <v>24</v>
      </c>
      <c r="E244" s="15" t="s">
        <v>45</v>
      </c>
      <c r="F244" s="18">
        <v>0.00035925925925925925</v>
      </c>
      <c r="G244" s="18">
        <v>0.0006982638888888889</v>
      </c>
      <c r="H244" s="29"/>
      <c r="I244" s="29"/>
      <c r="J244" s="29"/>
      <c r="K244" s="29"/>
      <c r="L244" s="29"/>
      <c r="M244" s="29"/>
      <c r="N244" s="13">
        <v>1</v>
      </c>
    </row>
    <row r="245" spans="1:14" ht="12.75">
      <c r="A245" s="13">
        <v>22</v>
      </c>
      <c r="B245" s="15" t="s">
        <v>303</v>
      </c>
      <c r="C245" s="16">
        <v>88</v>
      </c>
      <c r="D245" s="16" t="s">
        <v>24</v>
      </c>
      <c r="E245" s="15" t="s">
        <v>74</v>
      </c>
      <c r="F245" s="18">
        <v>0.0003875</v>
      </c>
      <c r="G245" s="18">
        <v>0.0007086805555555556</v>
      </c>
      <c r="H245" s="29"/>
      <c r="I245" s="29"/>
      <c r="J245" s="29"/>
      <c r="K245" s="29"/>
      <c r="L245" s="29"/>
      <c r="M245" s="29"/>
      <c r="N245" s="13">
        <v>2</v>
      </c>
    </row>
    <row r="246" spans="1:14" ht="12.75">
      <c r="A246" s="13">
        <v>23</v>
      </c>
      <c r="B246" s="15" t="s">
        <v>77</v>
      </c>
      <c r="C246" s="16">
        <v>88</v>
      </c>
      <c r="D246" s="16" t="s">
        <v>24</v>
      </c>
      <c r="E246" s="15" t="s">
        <v>22</v>
      </c>
      <c r="F246" s="18">
        <v>0.00042638888888888897</v>
      </c>
      <c r="G246" s="18">
        <v>0.0007250000000000001</v>
      </c>
      <c r="H246" s="29"/>
      <c r="I246" s="29"/>
      <c r="J246" s="29"/>
      <c r="K246" s="29"/>
      <c r="L246" s="29"/>
      <c r="M246" s="29"/>
      <c r="N246" s="13">
        <v>2</v>
      </c>
    </row>
    <row r="247" spans="1:14" ht="12.75">
      <c r="A247" s="13">
        <v>24</v>
      </c>
      <c r="B247" s="15" t="s">
        <v>304</v>
      </c>
      <c r="C247" s="16">
        <v>88</v>
      </c>
      <c r="D247" s="16" t="s">
        <v>99</v>
      </c>
      <c r="E247" s="15" t="s">
        <v>100</v>
      </c>
      <c r="F247" s="18">
        <v>0.00045266203703703706</v>
      </c>
      <c r="G247" s="18">
        <v>0.0008438657407407408</v>
      </c>
      <c r="H247" s="29"/>
      <c r="I247" s="29"/>
      <c r="J247" s="29"/>
      <c r="K247" s="29"/>
      <c r="L247" s="29"/>
      <c r="M247" s="29"/>
      <c r="N247" s="13" t="s">
        <v>108</v>
      </c>
    </row>
    <row r="248" spans="1:14" ht="12.75">
      <c r="A248" s="13">
        <v>25</v>
      </c>
      <c r="B248" s="15" t="s">
        <v>305</v>
      </c>
      <c r="C248" s="16">
        <v>88</v>
      </c>
      <c r="D248" s="16" t="s">
        <v>99</v>
      </c>
      <c r="E248" s="15" t="s">
        <v>25</v>
      </c>
      <c r="F248" s="18">
        <v>0.00046550925925925926</v>
      </c>
      <c r="G248" s="18">
        <v>0.000965625</v>
      </c>
      <c r="H248" s="29"/>
      <c r="I248" s="29"/>
      <c r="J248" s="29"/>
      <c r="K248" s="29"/>
      <c r="L248" s="29"/>
      <c r="M248" s="29"/>
      <c r="N248" s="13" t="s">
        <v>108</v>
      </c>
    </row>
    <row r="249" spans="1:14" ht="12.75">
      <c r="A249" s="13">
        <v>26</v>
      </c>
      <c r="B249" s="15" t="s">
        <v>306</v>
      </c>
      <c r="C249" s="16">
        <v>89</v>
      </c>
      <c r="D249" s="16">
        <v>1</v>
      </c>
      <c r="E249" s="15" t="s">
        <v>34</v>
      </c>
      <c r="F249" s="18">
        <v>0.000523263888888889</v>
      </c>
      <c r="G249" s="18">
        <v>0.001060300925925926</v>
      </c>
      <c r="H249" s="29"/>
      <c r="I249" s="29"/>
      <c r="J249" s="29"/>
      <c r="K249" s="29"/>
      <c r="L249" s="29"/>
      <c r="M249" s="29"/>
      <c r="N249" s="13">
        <v>3</v>
      </c>
    </row>
    <row r="250" spans="1:14" ht="12.75">
      <c r="A250" s="13">
        <v>27</v>
      </c>
      <c r="B250" s="43" t="s">
        <v>307</v>
      </c>
      <c r="C250" s="16">
        <v>89</v>
      </c>
      <c r="D250" s="16">
        <v>2</v>
      </c>
      <c r="E250" s="15" t="s">
        <v>45</v>
      </c>
      <c r="F250" s="18">
        <v>0.0006993055555555554</v>
      </c>
      <c r="G250" s="18">
        <v>0.001131712962962963</v>
      </c>
      <c r="H250" s="29"/>
      <c r="I250" s="29"/>
      <c r="J250" s="29"/>
      <c r="K250" s="29"/>
      <c r="L250" s="29"/>
      <c r="M250" s="29"/>
      <c r="N250" s="13" t="s">
        <v>99</v>
      </c>
    </row>
    <row r="251" spans="1:14" ht="12.75">
      <c r="A251" s="13">
        <v>28</v>
      </c>
      <c r="B251" s="47" t="s">
        <v>308</v>
      </c>
      <c r="C251" s="48">
        <v>89</v>
      </c>
      <c r="D251" s="48">
        <v>3</v>
      </c>
      <c r="E251" s="47" t="s">
        <v>34</v>
      </c>
      <c r="F251" s="18">
        <v>0.0006548611111111112</v>
      </c>
      <c r="G251" s="18">
        <v>0.001436689814814815</v>
      </c>
      <c r="H251" s="29"/>
      <c r="I251" s="29"/>
      <c r="J251" s="29"/>
      <c r="K251" s="29"/>
      <c r="L251" s="29"/>
      <c r="M251" s="29"/>
      <c r="N251" s="13" t="s">
        <v>106</v>
      </c>
    </row>
    <row r="252" spans="1:14" ht="12.75">
      <c r="A252" s="13">
        <v>29</v>
      </c>
      <c r="B252" s="15" t="s">
        <v>309</v>
      </c>
      <c r="C252" s="16">
        <v>89</v>
      </c>
      <c r="D252" s="31">
        <v>2</v>
      </c>
      <c r="E252" s="15" t="s">
        <v>25</v>
      </c>
      <c r="F252" s="18">
        <v>0.0004349537037037037</v>
      </c>
      <c r="G252" s="18" t="s">
        <v>26</v>
      </c>
      <c r="H252" s="29"/>
      <c r="I252" s="29"/>
      <c r="J252" s="29"/>
      <c r="K252" s="29"/>
      <c r="L252" s="29"/>
      <c r="M252" s="29"/>
      <c r="N252" s="13" t="s">
        <v>106</v>
      </c>
    </row>
    <row r="253" spans="1:13" ht="12.75">
      <c r="A253" s="13"/>
      <c r="B253" s="30" t="s">
        <v>310</v>
      </c>
      <c r="C253" s="16">
        <v>89</v>
      </c>
      <c r="D253" s="31" t="s">
        <v>44</v>
      </c>
      <c r="E253" s="15" t="s">
        <v>45</v>
      </c>
      <c r="F253" s="18" t="s">
        <v>26</v>
      </c>
      <c r="G253" s="18"/>
      <c r="H253" s="29"/>
      <c r="I253" s="29"/>
      <c r="J253" s="29"/>
      <c r="K253" s="29"/>
      <c r="L253" s="29"/>
      <c r="M253" s="29"/>
    </row>
    <row r="254" spans="1:13" ht="12.75">
      <c r="A254" s="13"/>
      <c r="B254" s="30" t="s">
        <v>311</v>
      </c>
      <c r="C254" s="16">
        <v>88</v>
      </c>
      <c r="D254" s="31" t="s">
        <v>44</v>
      </c>
      <c r="E254" s="15" t="s">
        <v>45</v>
      </c>
      <c r="F254" s="18" t="s">
        <v>26</v>
      </c>
      <c r="G254" s="18"/>
      <c r="H254" s="29"/>
      <c r="I254" s="29"/>
      <c r="J254" s="29"/>
      <c r="K254" s="29"/>
      <c r="L254" s="29"/>
      <c r="M254" s="29"/>
    </row>
    <row r="255" spans="1:13" ht="12.75">
      <c r="A255" s="13"/>
      <c r="B255" s="30" t="s">
        <v>312</v>
      </c>
      <c r="C255" s="16">
        <v>88</v>
      </c>
      <c r="D255" s="31">
        <v>1</v>
      </c>
      <c r="E255" s="15" t="s">
        <v>25</v>
      </c>
      <c r="F255" s="18" t="s">
        <v>26</v>
      </c>
      <c r="G255" s="18"/>
      <c r="H255" s="29"/>
      <c r="I255" s="29"/>
      <c r="J255" s="29"/>
      <c r="K255" s="29"/>
      <c r="L255" s="29"/>
      <c r="M255" s="29"/>
    </row>
    <row r="256" spans="1:13" ht="12.75">
      <c r="A256" s="13"/>
      <c r="B256" s="43" t="s">
        <v>313</v>
      </c>
      <c r="C256" s="16">
        <v>89</v>
      </c>
      <c r="D256" s="16" t="s">
        <v>44</v>
      </c>
      <c r="E256" s="15" t="s">
        <v>45</v>
      </c>
      <c r="F256" s="18" t="s">
        <v>26</v>
      </c>
      <c r="G256" s="18"/>
      <c r="H256" s="29"/>
      <c r="I256" s="29"/>
      <c r="J256" s="29"/>
      <c r="K256" s="29"/>
      <c r="L256" s="29"/>
      <c r="M256" s="29"/>
    </row>
    <row r="257" spans="1:13" ht="12.75">
      <c r="A257" s="17"/>
      <c r="B257" s="15" t="s">
        <v>314</v>
      </c>
      <c r="C257" s="16">
        <v>88</v>
      </c>
      <c r="D257" s="16">
        <v>2</v>
      </c>
      <c r="E257" s="15" t="s">
        <v>25</v>
      </c>
      <c r="F257" s="18" t="s">
        <v>26</v>
      </c>
      <c r="G257" s="18"/>
      <c r="H257" s="29"/>
      <c r="I257" s="29"/>
      <c r="J257" s="29"/>
      <c r="K257" s="29"/>
      <c r="L257" s="29"/>
      <c r="M257" s="29"/>
    </row>
    <row r="258" spans="1:13" ht="12.75">
      <c r="A258" s="17"/>
      <c r="B258" s="43" t="s">
        <v>315</v>
      </c>
      <c r="C258" s="16">
        <v>88</v>
      </c>
      <c r="D258" s="16" t="s">
        <v>44</v>
      </c>
      <c r="E258" s="15" t="s">
        <v>45</v>
      </c>
      <c r="F258" s="18" t="s">
        <v>26</v>
      </c>
      <c r="G258" s="18"/>
      <c r="H258" s="29"/>
      <c r="I258" s="29"/>
      <c r="J258" s="29"/>
      <c r="K258" s="29"/>
      <c r="L258" s="29"/>
      <c r="M258" s="29"/>
    </row>
    <row r="259" spans="1:13" ht="12.75">
      <c r="A259" s="17"/>
      <c r="B259" s="43" t="s">
        <v>316</v>
      </c>
      <c r="C259" s="16">
        <v>88</v>
      </c>
      <c r="D259" s="16" t="s">
        <v>44</v>
      </c>
      <c r="E259" s="15" t="s">
        <v>45</v>
      </c>
      <c r="F259" s="18" t="s">
        <v>26</v>
      </c>
      <c r="G259" s="18"/>
      <c r="H259" s="29"/>
      <c r="I259" s="29"/>
      <c r="J259" s="29"/>
      <c r="K259" s="29"/>
      <c r="L259" s="29"/>
      <c r="M259" s="29"/>
    </row>
    <row r="260" spans="1:13" ht="12.75">
      <c r="A260" s="17"/>
      <c r="B260" s="43" t="s">
        <v>317</v>
      </c>
      <c r="C260" s="16">
        <v>88</v>
      </c>
      <c r="D260" s="16">
        <v>3</v>
      </c>
      <c r="E260" s="15" t="s">
        <v>45</v>
      </c>
      <c r="F260" s="18" t="s">
        <v>26</v>
      </c>
      <c r="G260" s="18"/>
      <c r="H260" s="29"/>
      <c r="I260" s="29"/>
      <c r="J260" s="29"/>
      <c r="K260" s="29"/>
      <c r="L260" s="29"/>
      <c r="M260" s="29"/>
    </row>
    <row r="261" spans="1:13" ht="12.75">
      <c r="A261" s="17"/>
      <c r="B261" s="15" t="s">
        <v>318</v>
      </c>
      <c r="C261" s="16">
        <v>88</v>
      </c>
      <c r="D261" s="16">
        <v>2</v>
      </c>
      <c r="E261" s="15" t="s">
        <v>18</v>
      </c>
      <c r="F261" s="18" t="s">
        <v>26</v>
      </c>
      <c r="G261" s="18"/>
      <c r="H261" s="29"/>
      <c r="I261" s="29"/>
      <c r="J261" s="29"/>
      <c r="K261" s="29"/>
      <c r="L261" s="29"/>
      <c r="M261" s="29"/>
    </row>
    <row r="262" spans="1:13" ht="12.75">
      <c r="A262" s="17"/>
      <c r="B262" s="15" t="s">
        <v>319</v>
      </c>
      <c r="C262" s="16">
        <v>88</v>
      </c>
      <c r="D262" s="16">
        <v>2</v>
      </c>
      <c r="E262" s="15" t="s">
        <v>56</v>
      </c>
      <c r="F262" s="18" t="s">
        <v>26</v>
      </c>
      <c r="G262" s="18"/>
      <c r="H262" s="29"/>
      <c r="I262" s="29"/>
      <c r="J262" s="29"/>
      <c r="K262" s="29"/>
      <c r="L262" s="29"/>
      <c r="M262" s="29"/>
    </row>
    <row r="263" spans="1:13" ht="12.75">
      <c r="A263" s="17"/>
      <c r="B263" s="15" t="s">
        <v>320</v>
      </c>
      <c r="C263" s="16">
        <v>89</v>
      </c>
      <c r="D263" s="16" t="s">
        <v>24</v>
      </c>
      <c r="E263" s="15" t="s">
        <v>20</v>
      </c>
      <c r="F263" s="18" t="s">
        <v>26</v>
      </c>
      <c r="G263" s="18"/>
      <c r="H263" s="29"/>
      <c r="I263" s="29"/>
      <c r="J263" s="29"/>
      <c r="K263" s="29"/>
      <c r="L263" s="29"/>
      <c r="M263" s="29"/>
    </row>
    <row r="264" spans="1:13" ht="12.75">
      <c r="A264" s="17"/>
      <c r="B264" s="47" t="s">
        <v>321</v>
      </c>
      <c r="C264" s="48">
        <v>89</v>
      </c>
      <c r="D264" s="48" t="s">
        <v>44</v>
      </c>
      <c r="E264" s="15" t="s">
        <v>45</v>
      </c>
      <c r="F264" s="18" t="s">
        <v>46</v>
      </c>
      <c r="G264" s="18"/>
      <c r="H264" s="29"/>
      <c r="I264" s="29"/>
      <c r="J264" s="29"/>
      <c r="K264" s="29"/>
      <c r="L264" s="29"/>
      <c r="M264" s="29"/>
    </row>
    <row r="265" spans="1:13" ht="12.75">
      <c r="A265" s="17"/>
      <c r="B265" s="47" t="s">
        <v>322</v>
      </c>
      <c r="C265" s="48">
        <v>89</v>
      </c>
      <c r="D265" s="48">
        <v>2</v>
      </c>
      <c r="E265" s="47" t="s">
        <v>34</v>
      </c>
      <c r="F265" s="18" t="s">
        <v>46</v>
      </c>
      <c r="G265" s="18"/>
      <c r="H265" s="29"/>
      <c r="I265" s="29"/>
      <c r="J265" s="29"/>
      <c r="K265" s="29"/>
      <c r="L265" s="29"/>
      <c r="M265" s="29"/>
    </row>
    <row r="266" spans="1:13" ht="12.75">
      <c r="A266" s="17"/>
      <c r="B266" s="47" t="s">
        <v>323</v>
      </c>
      <c r="C266" s="48">
        <v>89</v>
      </c>
      <c r="D266" s="48" t="s">
        <v>44</v>
      </c>
      <c r="E266" s="15" t="s">
        <v>45</v>
      </c>
      <c r="F266" s="18" t="s">
        <v>46</v>
      </c>
      <c r="G266" s="18"/>
      <c r="H266" s="29"/>
      <c r="I266" s="29"/>
      <c r="J266" s="29"/>
      <c r="K266" s="29"/>
      <c r="L266" s="29"/>
      <c r="M266" s="29"/>
    </row>
    <row r="267" spans="1:13" ht="12.75">
      <c r="A267" s="17"/>
      <c r="B267" s="47" t="s">
        <v>324</v>
      </c>
      <c r="C267" s="48">
        <v>89</v>
      </c>
      <c r="D267" s="48" t="s">
        <v>44</v>
      </c>
      <c r="E267" s="15" t="s">
        <v>45</v>
      </c>
      <c r="F267" s="18" t="s">
        <v>46</v>
      </c>
      <c r="G267" s="18"/>
      <c r="H267" s="29"/>
      <c r="I267" s="29"/>
      <c r="J267" s="29"/>
      <c r="K267" s="29"/>
      <c r="L267" s="29"/>
      <c r="M267" s="29"/>
    </row>
    <row r="268" spans="1:13" ht="12.75">
      <c r="A268" s="115" t="s">
        <v>250</v>
      </c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</row>
    <row r="269" spans="1:13" ht="12.75">
      <c r="A269" s="71" t="s">
        <v>50</v>
      </c>
      <c r="B269" s="89"/>
      <c r="C269" s="89"/>
      <c r="D269" s="89"/>
      <c r="E269" s="89"/>
      <c r="F269" s="111" t="s">
        <v>4</v>
      </c>
      <c r="G269" s="111"/>
      <c r="H269" s="109" t="s">
        <v>5</v>
      </c>
      <c r="I269" s="110"/>
      <c r="J269" s="108" t="s">
        <v>6</v>
      </c>
      <c r="K269" s="108"/>
      <c r="L269" s="112" t="s">
        <v>7</v>
      </c>
      <c r="M269" s="113"/>
    </row>
    <row r="270" spans="1:14" ht="25.5">
      <c r="A270" s="58" t="s">
        <v>8</v>
      </c>
      <c r="B270" s="10" t="s">
        <v>9</v>
      </c>
      <c r="C270" s="10" t="s">
        <v>10</v>
      </c>
      <c r="D270" s="10" t="s">
        <v>11</v>
      </c>
      <c r="E270" s="10" t="s">
        <v>76</v>
      </c>
      <c r="F270" s="7" t="s">
        <v>13</v>
      </c>
      <c r="G270" s="7" t="s">
        <v>14</v>
      </c>
      <c r="H270" s="6" t="s">
        <v>13</v>
      </c>
      <c r="I270" s="7" t="s">
        <v>14</v>
      </c>
      <c r="J270" s="7" t="s">
        <v>13</v>
      </c>
      <c r="K270" s="7" t="s">
        <v>14</v>
      </c>
      <c r="L270" s="7" t="s">
        <v>13</v>
      </c>
      <c r="M270" s="53" t="s">
        <v>14</v>
      </c>
      <c r="N270" s="58" t="s">
        <v>154</v>
      </c>
    </row>
    <row r="271" spans="1:14" ht="12.75">
      <c r="A271" s="13">
        <v>1</v>
      </c>
      <c r="B271" s="15" t="s">
        <v>251</v>
      </c>
      <c r="C271" s="16">
        <v>87</v>
      </c>
      <c r="D271" s="16" t="s">
        <v>24</v>
      </c>
      <c r="E271" s="15" t="s">
        <v>34</v>
      </c>
      <c r="F271" s="18">
        <v>0.00025370370370370374</v>
      </c>
      <c r="G271" s="18">
        <v>0.00045972222222222226</v>
      </c>
      <c r="H271" s="18">
        <v>0.0002291666666666667</v>
      </c>
      <c r="I271" s="18">
        <v>0.00041238425925925926</v>
      </c>
      <c r="J271" s="18">
        <v>0.00015648148148148148</v>
      </c>
      <c r="K271" s="18">
        <v>0.0003459490740740741</v>
      </c>
      <c r="L271" s="18">
        <v>0.0001607638888888889</v>
      </c>
      <c r="M271" s="78">
        <v>0.00032361111111111116</v>
      </c>
      <c r="N271" s="13" t="s">
        <v>24</v>
      </c>
    </row>
    <row r="272" spans="1:14" ht="12.75">
      <c r="A272" s="13">
        <v>2</v>
      </c>
      <c r="B272" s="15" t="s">
        <v>252</v>
      </c>
      <c r="C272" s="16">
        <v>86</v>
      </c>
      <c r="D272" s="16" t="s">
        <v>24</v>
      </c>
      <c r="E272" s="15" t="s">
        <v>20</v>
      </c>
      <c r="F272" s="18">
        <v>0.00023078703703703705</v>
      </c>
      <c r="G272" s="18">
        <v>0.0004116898148148148</v>
      </c>
      <c r="H272" s="18">
        <v>0.00019618055555555553</v>
      </c>
      <c r="I272" s="18">
        <v>0.0003782407407407407</v>
      </c>
      <c r="J272" s="44">
        <v>0.00016898148148148146</v>
      </c>
      <c r="K272" s="44">
        <v>0.00031493055555555555</v>
      </c>
      <c r="L272" s="18">
        <v>0.00019305555555555555</v>
      </c>
      <c r="M272" s="78">
        <v>0.0003381944444444444</v>
      </c>
      <c r="N272" s="13" t="s">
        <v>24</v>
      </c>
    </row>
    <row r="273" spans="1:14" ht="12.75">
      <c r="A273" s="13">
        <v>3</v>
      </c>
      <c r="B273" s="15" t="s">
        <v>253</v>
      </c>
      <c r="C273" s="16">
        <v>87</v>
      </c>
      <c r="D273" s="16" t="s">
        <v>24</v>
      </c>
      <c r="E273" s="15" t="s">
        <v>20</v>
      </c>
      <c r="F273" s="18">
        <v>0.0002508101851851852</v>
      </c>
      <c r="G273" s="18">
        <v>0.0004743055555555555</v>
      </c>
      <c r="H273" s="18">
        <v>0.00021770833333333332</v>
      </c>
      <c r="I273" s="18">
        <v>0.00041597222222222225</v>
      </c>
      <c r="J273" s="18">
        <v>0.00014710648148148149</v>
      </c>
      <c r="K273" s="18">
        <v>0.0003621527777777777</v>
      </c>
      <c r="L273" s="18">
        <v>0.00018020833333333333</v>
      </c>
      <c r="M273" s="78">
        <v>0.0003116898148148148</v>
      </c>
      <c r="N273" s="13" t="s">
        <v>24</v>
      </c>
    </row>
    <row r="274" spans="1:14" ht="13.5" thickBot="1">
      <c r="A274" s="19">
        <v>4</v>
      </c>
      <c r="B274" s="23" t="s">
        <v>254</v>
      </c>
      <c r="C274" s="21">
        <v>86</v>
      </c>
      <c r="D274" s="21" t="s">
        <v>24</v>
      </c>
      <c r="E274" s="23" t="s">
        <v>56</v>
      </c>
      <c r="F274" s="24">
        <v>0.0003002314814814815</v>
      </c>
      <c r="G274" s="24">
        <v>0.0005601851851851852</v>
      </c>
      <c r="H274" s="24">
        <v>0.00019270833333333333</v>
      </c>
      <c r="I274" s="24">
        <v>0.0004114583333333333</v>
      </c>
      <c r="J274" s="24">
        <v>0.0001732638888888889</v>
      </c>
      <c r="K274" s="24" t="s">
        <v>26</v>
      </c>
      <c r="L274" s="24">
        <v>0.00016053240740740738</v>
      </c>
      <c r="M274" s="79">
        <v>0.00033414351851851856</v>
      </c>
      <c r="N274" s="13" t="s">
        <v>24</v>
      </c>
    </row>
    <row r="275" spans="1:14" ht="12.75">
      <c r="A275" s="45">
        <v>5</v>
      </c>
      <c r="B275" s="66" t="s">
        <v>255</v>
      </c>
      <c r="C275" s="27">
        <v>86</v>
      </c>
      <c r="D275" s="67" t="s">
        <v>24</v>
      </c>
      <c r="E275" s="26" t="s">
        <v>25</v>
      </c>
      <c r="F275" s="28">
        <v>0.0002850694444444444</v>
      </c>
      <c r="G275" s="28">
        <v>0.0004980324074074074</v>
      </c>
      <c r="H275" s="28">
        <v>0.00022789351851851852</v>
      </c>
      <c r="I275" s="28">
        <v>0.0004167824074074074</v>
      </c>
      <c r="J275" s="29"/>
      <c r="K275" s="29"/>
      <c r="L275" s="29"/>
      <c r="M275" s="29"/>
      <c r="N275" s="13" t="s">
        <v>24</v>
      </c>
    </row>
    <row r="276" spans="1:14" ht="12.75">
      <c r="A276" s="13">
        <v>6</v>
      </c>
      <c r="B276" s="15" t="s">
        <v>256</v>
      </c>
      <c r="C276" s="16">
        <v>86</v>
      </c>
      <c r="D276" s="16" t="s">
        <v>17</v>
      </c>
      <c r="E276" s="15" t="s">
        <v>257</v>
      </c>
      <c r="F276" s="18">
        <v>0.00035509259259259256</v>
      </c>
      <c r="G276" s="18">
        <v>0.0005671296296296296</v>
      </c>
      <c r="H276" s="18">
        <v>0.0002628472222222222</v>
      </c>
      <c r="I276" s="18">
        <v>0.0004401620370370371</v>
      </c>
      <c r="J276" s="29"/>
      <c r="K276" s="29"/>
      <c r="L276" s="29"/>
      <c r="M276" s="29"/>
      <c r="N276" s="13" t="s">
        <v>24</v>
      </c>
    </row>
    <row r="277" spans="1:14" ht="12.75">
      <c r="A277" s="13">
        <v>7</v>
      </c>
      <c r="B277" s="15" t="s">
        <v>258</v>
      </c>
      <c r="C277" s="16">
        <v>87</v>
      </c>
      <c r="D277" s="16" t="s">
        <v>24</v>
      </c>
      <c r="E277" s="15" t="s">
        <v>25</v>
      </c>
      <c r="F277" s="18">
        <v>0.0003212962962962963</v>
      </c>
      <c r="G277" s="18">
        <v>0.0005501157407407408</v>
      </c>
      <c r="H277" s="18">
        <v>0.00023506944444444443</v>
      </c>
      <c r="I277" s="18">
        <v>0.00044872685185185185</v>
      </c>
      <c r="J277" s="29"/>
      <c r="K277" s="29"/>
      <c r="L277" s="29"/>
      <c r="M277" s="29"/>
      <c r="N277" s="13" t="s">
        <v>24</v>
      </c>
    </row>
    <row r="278" spans="1:14" ht="12.75">
      <c r="A278" s="13">
        <v>8</v>
      </c>
      <c r="B278" s="15" t="s">
        <v>259</v>
      </c>
      <c r="C278" s="16">
        <v>87</v>
      </c>
      <c r="D278" s="16" t="s">
        <v>24</v>
      </c>
      <c r="E278" s="15" t="s">
        <v>20</v>
      </c>
      <c r="F278" s="18">
        <v>0.0003277777777777778</v>
      </c>
      <c r="G278" s="18">
        <v>0.0006086805555555556</v>
      </c>
      <c r="H278" s="18">
        <v>0.00023298611111111108</v>
      </c>
      <c r="I278" s="18">
        <v>0.00046203703703703706</v>
      </c>
      <c r="J278" s="29"/>
      <c r="K278" s="29"/>
      <c r="L278" s="29"/>
      <c r="M278" s="29"/>
      <c r="N278" s="13">
        <v>1</v>
      </c>
    </row>
    <row r="279" spans="1:14" ht="12.75">
      <c r="A279" s="13">
        <v>9</v>
      </c>
      <c r="B279" s="15" t="s">
        <v>260</v>
      </c>
      <c r="C279" s="16">
        <v>87</v>
      </c>
      <c r="D279" s="16">
        <v>1</v>
      </c>
      <c r="E279" s="15" t="s">
        <v>61</v>
      </c>
      <c r="F279" s="18">
        <v>0.00030405092592592593</v>
      </c>
      <c r="G279" s="18">
        <v>0.0005756944444444445</v>
      </c>
      <c r="H279" s="18">
        <v>0.00026238425925925924</v>
      </c>
      <c r="I279" s="18">
        <v>0.0005173611111111111</v>
      </c>
      <c r="J279" s="29"/>
      <c r="K279" s="29"/>
      <c r="L279" s="29"/>
      <c r="M279" s="29"/>
      <c r="N279" s="13">
        <v>1</v>
      </c>
    </row>
    <row r="280" spans="1:14" ht="12.75">
      <c r="A280" s="13">
        <v>10</v>
      </c>
      <c r="B280" s="15" t="s">
        <v>261</v>
      </c>
      <c r="C280" s="16">
        <v>87</v>
      </c>
      <c r="D280" s="16" t="s">
        <v>24</v>
      </c>
      <c r="E280" s="15" t="s">
        <v>257</v>
      </c>
      <c r="F280" s="18">
        <v>0.00037534722222222223</v>
      </c>
      <c r="G280" s="18">
        <v>0.0006707175925925927</v>
      </c>
      <c r="H280" s="18">
        <v>0.00030601851851851856</v>
      </c>
      <c r="I280" s="18">
        <v>0.0005378472222222222</v>
      </c>
      <c r="J280" s="29"/>
      <c r="K280" s="29"/>
      <c r="L280" s="29"/>
      <c r="M280" s="29"/>
      <c r="N280" s="13">
        <v>1</v>
      </c>
    </row>
    <row r="281" spans="1:14" ht="12.75">
      <c r="A281" s="13">
        <v>11</v>
      </c>
      <c r="B281" s="15" t="s">
        <v>262</v>
      </c>
      <c r="C281" s="16">
        <v>87</v>
      </c>
      <c r="D281" s="16" t="s">
        <v>24</v>
      </c>
      <c r="E281" s="15" t="s">
        <v>34</v>
      </c>
      <c r="F281" s="18">
        <v>0.0004444444444444444</v>
      </c>
      <c r="G281" s="18">
        <v>0.0007825231481481482</v>
      </c>
      <c r="H281" s="18">
        <v>0.0003326388888888889</v>
      </c>
      <c r="I281" s="18">
        <v>0.0005726851851851852</v>
      </c>
      <c r="J281" s="29"/>
      <c r="K281" s="29"/>
      <c r="L281" s="29"/>
      <c r="M281" s="29"/>
      <c r="N281" s="13">
        <v>1</v>
      </c>
    </row>
    <row r="282" spans="1:14" ht="12.75">
      <c r="A282" s="13">
        <v>12</v>
      </c>
      <c r="B282" s="15" t="s">
        <v>263</v>
      </c>
      <c r="C282" s="16">
        <v>87</v>
      </c>
      <c r="D282" s="16">
        <v>1</v>
      </c>
      <c r="E282" s="15" t="s">
        <v>34</v>
      </c>
      <c r="F282" s="18">
        <v>0.00038715277777777777</v>
      </c>
      <c r="G282" s="18">
        <v>0.0006798611111111111</v>
      </c>
      <c r="H282" s="18">
        <v>0.0002855324074074074</v>
      </c>
      <c r="I282" s="18">
        <v>0.0005851851851851852</v>
      </c>
      <c r="J282" s="29"/>
      <c r="K282" s="29"/>
      <c r="L282" s="29"/>
      <c r="M282" s="29"/>
      <c r="N282" s="13">
        <v>1</v>
      </c>
    </row>
    <row r="283" spans="1:14" ht="12.75">
      <c r="A283" s="13">
        <v>13</v>
      </c>
      <c r="B283" s="15" t="s">
        <v>264</v>
      </c>
      <c r="C283" s="16">
        <v>86</v>
      </c>
      <c r="D283" s="16" t="s">
        <v>24</v>
      </c>
      <c r="E283" s="15" t="s">
        <v>18</v>
      </c>
      <c r="F283" s="18">
        <v>0.000449074074074074</v>
      </c>
      <c r="G283" s="18">
        <v>0.0007689814814814815</v>
      </c>
      <c r="H283" s="18">
        <v>0.0003655092592592592</v>
      </c>
      <c r="I283" s="18">
        <v>0.0006258101851851852</v>
      </c>
      <c r="J283" s="29"/>
      <c r="K283" s="29"/>
      <c r="L283" s="29"/>
      <c r="M283" s="29"/>
      <c r="N283" s="13">
        <v>1</v>
      </c>
    </row>
    <row r="284" spans="1:14" ht="12.75">
      <c r="A284" s="13">
        <v>14</v>
      </c>
      <c r="B284" s="15" t="s">
        <v>265</v>
      </c>
      <c r="C284" s="16">
        <v>87</v>
      </c>
      <c r="D284" s="16" t="s">
        <v>24</v>
      </c>
      <c r="E284" s="15" t="s">
        <v>34</v>
      </c>
      <c r="F284" s="18">
        <v>0.00047546296296296296</v>
      </c>
      <c r="G284" s="18">
        <v>0.0007881944444444446</v>
      </c>
      <c r="H284" s="18">
        <v>0.00034930555555555556</v>
      </c>
      <c r="I284" s="18">
        <v>0.0006300925925925926</v>
      </c>
      <c r="J284" s="29"/>
      <c r="K284" s="29"/>
      <c r="L284" s="29"/>
      <c r="M284" s="29"/>
      <c r="N284" s="13">
        <v>2</v>
      </c>
    </row>
    <row r="285" spans="1:14" ht="12.75">
      <c r="A285" s="13">
        <v>15</v>
      </c>
      <c r="B285" s="38" t="s">
        <v>266</v>
      </c>
      <c r="C285" s="16">
        <v>87</v>
      </c>
      <c r="D285" s="16">
        <v>3</v>
      </c>
      <c r="E285" s="15" t="s">
        <v>34</v>
      </c>
      <c r="F285" s="18">
        <v>0.0004810185185185185</v>
      </c>
      <c r="G285" s="18">
        <v>0.0008284722222222222</v>
      </c>
      <c r="H285" s="18">
        <v>0.00034479166666666664</v>
      </c>
      <c r="I285" s="18">
        <v>0.0006719907407407408</v>
      </c>
      <c r="J285" s="29"/>
      <c r="K285" s="29"/>
      <c r="L285" s="29"/>
      <c r="M285" s="29"/>
      <c r="N285" s="13">
        <v>3</v>
      </c>
    </row>
    <row r="286" spans="1:13" ht="13.5" thickBot="1">
      <c r="A286" s="13">
        <v>16</v>
      </c>
      <c r="B286" s="23" t="s">
        <v>267</v>
      </c>
      <c r="C286" s="21">
        <v>87</v>
      </c>
      <c r="D286" s="21" t="s">
        <v>24</v>
      </c>
      <c r="E286" s="23" t="s">
        <v>22</v>
      </c>
      <c r="F286" s="24">
        <v>0.00024861111111111107</v>
      </c>
      <c r="G286" s="24">
        <v>0.0005140046296296296</v>
      </c>
      <c r="H286" s="24">
        <v>0.00019537037037037038</v>
      </c>
      <c r="I286" s="24" t="s">
        <v>26</v>
      </c>
      <c r="J286" s="29"/>
      <c r="K286" s="29"/>
      <c r="L286" s="29"/>
      <c r="M286" s="29"/>
    </row>
    <row r="287" spans="1:13" ht="12.75">
      <c r="A287" s="45">
        <v>17</v>
      </c>
      <c r="B287" s="26" t="s">
        <v>268</v>
      </c>
      <c r="C287" s="27">
        <v>87</v>
      </c>
      <c r="D287" s="27" t="s">
        <v>24</v>
      </c>
      <c r="E287" s="26" t="s">
        <v>36</v>
      </c>
      <c r="F287" s="28">
        <v>0.0004956018518518519</v>
      </c>
      <c r="G287" s="28">
        <v>0.0008901620370370371</v>
      </c>
      <c r="H287" s="29"/>
      <c r="I287" s="29"/>
      <c r="J287" s="29"/>
      <c r="K287" s="29"/>
      <c r="L287" s="29"/>
      <c r="M287" s="29"/>
    </row>
    <row r="288" spans="1:13" ht="12.75">
      <c r="A288" s="13">
        <v>18</v>
      </c>
      <c r="B288" s="15" t="s">
        <v>269</v>
      </c>
      <c r="C288" s="16">
        <v>86</v>
      </c>
      <c r="D288" s="16" t="s">
        <v>44</v>
      </c>
      <c r="E288" s="15" t="s">
        <v>45</v>
      </c>
      <c r="F288" s="18">
        <v>0.0005966435185185185</v>
      </c>
      <c r="G288" s="18">
        <v>0.0010707175925925925</v>
      </c>
      <c r="H288" s="29"/>
      <c r="I288" s="29"/>
      <c r="J288" s="29"/>
      <c r="K288" s="29"/>
      <c r="L288" s="29"/>
      <c r="M288" s="29"/>
    </row>
    <row r="289" spans="1:13" ht="12.75">
      <c r="A289" s="13">
        <v>19</v>
      </c>
      <c r="B289" s="38" t="s">
        <v>270</v>
      </c>
      <c r="C289" s="16">
        <v>87</v>
      </c>
      <c r="D289" s="16" t="s">
        <v>44</v>
      </c>
      <c r="E289" s="15" t="s">
        <v>34</v>
      </c>
      <c r="F289" s="18">
        <v>0.0005734953703703704</v>
      </c>
      <c r="G289" s="18" t="s">
        <v>26</v>
      </c>
      <c r="H289" s="29"/>
      <c r="I289" s="29"/>
      <c r="J289" s="29"/>
      <c r="K289" s="29"/>
      <c r="L289" s="29"/>
      <c r="M289" s="29"/>
    </row>
    <row r="290" spans="1:13" ht="12.75">
      <c r="A290" s="13"/>
      <c r="B290" s="15" t="s">
        <v>271</v>
      </c>
      <c r="C290" s="16">
        <v>86</v>
      </c>
      <c r="D290" s="16" t="s">
        <v>44</v>
      </c>
      <c r="E290" s="15" t="s">
        <v>45</v>
      </c>
      <c r="F290" s="18" t="s">
        <v>26</v>
      </c>
      <c r="G290" s="18"/>
      <c r="H290" s="29"/>
      <c r="I290" s="29"/>
      <c r="J290" s="29"/>
      <c r="K290" s="29"/>
      <c r="L290" s="29"/>
      <c r="M290" s="29"/>
    </row>
    <row r="291" spans="1:13" ht="12.75">
      <c r="A291" s="13"/>
      <c r="B291" s="15" t="s">
        <v>272</v>
      </c>
      <c r="C291" s="16">
        <v>86</v>
      </c>
      <c r="D291" s="16">
        <v>1</v>
      </c>
      <c r="E291" s="15" t="s">
        <v>42</v>
      </c>
      <c r="F291" s="18" t="s">
        <v>26</v>
      </c>
      <c r="G291" s="18"/>
      <c r="H291" s="29"/>
      <c r="I291" s="29"/>
      <c r="J291" s="29"/>
      <c r="K291" s="29"/>
      <c r="L291" s="29"/>
      <c r="M291" s="29"/>
    </row>
    <row r="292" spans="1:13" ht="12.75">
      <c r="A292" s="13"/>
      <c r="B292" s="30" t="s">
        <v>273</v>
      </c>
      <c r="C292" s="16">
        <v>86</v>
      </c>
      <c r="D292" s="31" t="s">
        <v>24</v>
      </c>
      <c r="E292" s="15" t="s">
        <v>25</v>
      </c>
      <c r="F292" s="18" t="s">
        <v>26</v>
      </c>
      <c r="G292" s="18"/>
      <c r="H292" s="29"/>
      <c r="I292" s="29"/>
      <c r="J292" s="29"/>
      <c r="K292" s="29"/>
      <c r="L292" s="29"/>
      <c r="M292" s="29"/>
    </row>
    <row r="293" spans="1:13" ht="12.75">
      <c r="A293" s="13"/>
      <c r="B293" s="15" t="s">
        <v>274</v>
      </c>
      <c r="C293" s="16">
        <v>87</v>
      </c>
      <c r="D293" s="16" t="s">
        <v>106</v>
      </c>
      <c r="E293" s="15" t="s">
        <v>257</v>
      </c>
      <c r="F293" s="18" t="s">
        <v>26</v>
      </c>
      <c r="G293" s="18"/>
      <c r="H293" s="29"/>
      <c r="I293" s="29"/>
      <c r="J293" s="29"/>
      <c r="K293" s="29"/>
      <c r="L293" s="29"/>
      <c r="M293" s="29"/>
    </row>
    <row r="294" spans="1:13" ht="12.75">
      <c r="A294" s="13"/>
      <c r="B294" s="15" t="s">
        <v>275</v>
      </c>
      <c r="C294" s="16">
        <v>87</v>
      </c>
      <c r="D294" s="16" t="s">
        <v>44</v>
      </c>
      <c r="E294" s="15" t="s">
        <v>45</v>
      </c>
      <c r="F294" s="18" t="s">
        <v>46</v>
      </c>
      <c r="G294" s="18"/>
      <c r="H294" s="29"/>
      <c r="I294" s="29"/>
      <c r="J294" s="29"/>
      <c r="K294" s="29"/>
      <c r="L294" s="29"/>
      <c r="M294" s="29"/>
    </row>
    <row r="295" spans="1:13" ht="12.75">
      <c r="A295" s="13"/>
      <c r="B295" s="15" t="s">
        <v>276</v>
      </c>
      <c r="C295" s="16">
        <v>86</v>
      </c>
      <c r="D295" s="16" t="s">
        <v>44</v>
      </c>
      <c r="E295" s="15" t="s">
        <v>45</v>
      </c>
      <c r="F295" s="18" t="s">
        <v>46</v>
      </c>
      <c r="G295" s="18"/>
      <c r="H295" s="29"/>
      <c r="I295" s="29"/>
      <c r="J295" s="29"/>
      <c r="K295" s="29"/>
      <c r="L295" s="29"/>
      <c r="M295" s="29"/>
    </row>
    <row r="296" spans="1:13" ht="12.75">
      <c r="A296" s="13"/>
      <c r="B296" s="30" t="s">
        <v>277</v>
      </c>
      <c r="C296" s="16">
        <v>87</v>
      </c>
      <c r="D296" s="31">
        <v>1</v>
      </c>
      <c r="E296" s="15" t="s">
        <v>25</v>
      </c>
      <c r="F296" s="18" t="s">
        <v>46</v>
      </c>
      <c r="G296" s="18"/>
      <c r="H296" s="29"/>
      <c r="I296" s="29"/>
      <c r="J296" s="29"/>
      <c r="K296" s="29"/>
      <c r="L296" s="29"/>
      <c r="M296" s="29"/>
    </row>
    <row r="297" spans="1:13" ht="12.75">
      <c r="A297" s="13"/>
      <c r="B297" s="15" t="s">
        <v>278</v>
      </c>
      <c r="C297" s="16">
        <v>87</v>
      </c>
      <c r="D297" s="16" t="s">
        <v>24</v>
      </c>
      <c r="E297" s="15" t="s">
        <v>25</v>
      </c>
      <c r="F297" s="18" t="s">
        <v>46</v>
      </c>
      <c r="G297" s="18"/>
      <c r="H297" s="29"/>
      <c r="I297" s="29"/>
      <c r="J297" s="29"/>
      <c r="K297" s="29"/>
      <c r="L297" s="29"/>
      <c r="M297" s="29"/>
    </row>
  </sheetData>
  <mergeCells count="45">
    <mergeCell ref="A97:M97"/>
    <mergeCell ref="F98:G98"/>
    <mergeCell ref="H98:I98"/>
    <mergeCell ref="J98:K98"/>
    <mergeCell ref="L98:M98"/>
    <mergeCell ref="A21:N21"/>
    <mergeCell ref="A46:M46"/>
    <mergeCell ref="F47:G47"/>
    <mergeCell ref="H47:I47"/>
    <mergeCell ref="F22:G22"/>
    <mergeCell ref="H22:I22"/>
    <mergeCell ref="J22:K22"/>
    <mergeCell ref="L22:M22"/>
    <mergeCell ref="J47:K47"/>
    <mergeCell ref="L47:M47"/>
    <mergeCell ref="A1:N1"/>
    <mergeCell ref="A122:M122"/>
    <mergeCell ref="F123:G123"/>
    <mergeCell ref="H123:I123"/>
    <mergeCell ref="J123:K123"/>
    <mergeCell ref="L123:M123"/>
    <mergeCell ref="F2:G2"/>
    <mergeCell ref="H2:I2"/>
    <mergeCell ref="J2:K2"/>
    <mergeCell ref="L2:M2"/>
    <mergeCell ref="A190:M190"/>
    <mergeCell ref="F191:G191"/>
    <mergeCell ref="H191:I191"/>
    <mergeCell ref="J191:K191"/>
    <mergeCell ref="L191:M191"/>
    <mergeCell ref="A221:M221"/>
    <mergeCell ref="F222:G222"/>
    <mergeCell ref="H222:I222"/>
    <mergeCell ref="J222:K222"/>
    <mergeCell ref="L222:M222"/>
    <mergeCell ref="A268:M268"/>
    <mergeCell ref="F269:G269"/>
    <mergeCell ref="H269:I269"/>
    <mergeCell ref="J269:K269"/>
    <mergeCell ref="L269:M269"/>
    <mergeCell ref="A178:M178"/>
    <mergeCell ref="F180:G180"/>
    <mergeCell ref="H180:I180"/>
    <mergeCell ref="J180:K180"/>
    <mergeCell ref="L180:M180"/>
  </mergeCells>
  <printOptions/>
  <pageMargins left="0.2755905511811024" right="0.15748031496062992" top="2.362204724409449" bottom="0.984251968503937" header="2.1653543307086616" footer="0.44"/>
  <pageSetup horizontalDpi="600" verticalDpi="600" orientation="portrait" paperSize="9" scale="84" r:id="rId1"/>
  <headerFooter alignWithMargins="0">
    <oddHeader>&amp;C&amp;"Arial Cyr,полужирный"ИТОГОВЫЙ ПРОТОКОЛ</oddHeader>
    <oddFooter>&amp;LГл.судья соревнований:
Гл.секретарь соревнований:&amp;CЕ.О.Тихвинская
    Т.В.Могучая</oddFooter>
  </headerFooter>
  <rowBreaks count="5" manualBreakCount="5">
    <brk id="45" max="255" man="1"/>
    <brk id="96" max="255" man="1"/>
    <brk id="121" max="13" man="1"/>
    <brk id="220" max="13" man="1"/>
    <brk id="26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zoomScale="75" zoomScaleNormal="75" zoomScaleSheetLayoutView="75" workbookViewId="0" topLeftCell="A1">
      <selection activeCell="A8" sqref="A8:E10"/>
    </sheetView>
  </sheetViews>
  <sheetFormatPr defaultColWidth="9.00390625" defaultRowHeight="12.75"/>
  <cols>
    <col min="1" max="1" width="6.25390625" style="0" customWidth="1"/>
    <col min="2" max="2" width="21.875" style="0" customWidth="1"/>
    <col min="3" max="3" width="5.125" style="0" customWidth="1"/>
    <col min="4" max="4" width="6.00390625" style="0" customWidth="1"/>
    <col min="5" max="5" width="18.625" style="0" customWidth="1"/>
    <col min="14" max="24" width="12.25390625" style="0" customWidth="1"/>
  </cols>
  <sheetData>
    <row r="1" spans="2:13" ht="27" customHeight="1"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2:13" ht="12.75"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ht="12.75">
      <c r="M3" s="5" t="s">
        <v>2</v>
      </c>
    </row>
    <row r="4" spans="2:13" ht="12.75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3" ht="12.75">
      <c r="A5" s="106" t="s">
        <v>161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3" ht="12.75">
      <c r="A6" s="71" t="s">
        <v>50</v>
      </c>
      <c r="F6" s="111" t="s">
        <v>4</v>
      </c>
      <c r="G6" s="111"/>
      <c r="H6" s="109" t="s">
        <v>5</v>
      </c>
      <c r="I6" s="110"/>
      <c r="J6" s="108" t="s">
        <v>6</v>
      </c>
      <c r="K6" s="108"/>
      <c r="L6" s="111" t="s">
        <v>7</v>
      </c>
      <c r="M6" s="111"/>
    </row>
    <row r="7" spans="1:14" s="11" customFormat="1" ht="21.75" customHeight="1">
      <c r="A7" s="8" t="s">
        <v>8</v>
      </c>
      <c r="B7" s="10" t="s">
        <v>9</v>
      </c>
      <c r="C7" s="10" t="s">
        <v>10</v>
      </c>
      <c r="D7" s="10" t="s">
        <v>11</v>
      </c>
      <c r="E7" s="10" t="s">
        <v>12</v>
      </c>
      <c r="F7" s="7" t="s">
        <v>13</v>
      </c>
      <c r="G7" s="7" t="s">
        <v>14</v>
      </c>
      <c r="H7" s="6" t="s">
        <v>13</v>
      </c>
      <c r="I7" s="7" t="s">
        <v>14</v>
      </c>
      <c r="J7" s="7" t="s">
        <v>13</v>
      </c>
      <c r="K7" s="7" t="s">
        <v>14</v>
      </c>
      <c r="L7" s="7" t="s">
        <v>13</v>
      </c>
      <c r="M7" s="7" t="s">
        <v>14</v>
      </c>
      <c r="N7" s="8" t="s">
        <v>154</v>
      </c>
    </row>
    <row r="8" spans="1:14" ht="12.75">
      <c r="A8" s="13">
        <v>1</v>
      </c>
      <c r="B8" s="15" t="s">
        <v>162</v>
      </c>
      <c r="C8" s="16">
        <v>92</v>
      </c>
      <c r="D8" s="16">
        <v>1</v>
      </c>
      <c r="E8" s="15" t="s">
        <v>59</v>
      </c>
      <c r="F8" s="18">
        <v>0.00024016203703703702</v>
      </c>
      <c r="G8" s="18">
        <v>0.0005357638888888889</v>
      </c>
      <c r="H8" s="18">
        <v>0.00023622685185185186</v>
      </c>
      <c r="I8" s="18">
        <v>0.0004854166666666666</v>
      </c>
      <c r="J8" s="18">
        <v>0.00020150462962962963</v>
      </c>
      <c r="K8" s="18">
        <v>0.00044050925925925936</v>
      </c>
      <c r="L8" s="18">
        <v>0.00018981481481481478</v>
      </c>
      <c r="M8" s="18">
        <v>0.00039780092592592596</v>
      </c>
      <c r="N8" s="13" t="s">
        <v>24</v>
      </c>
    </row>
    <row r="9" spans="1:14" ht="12.75">
      <c r="A9" s="13">
        <v>2</v>
      </c>
      <c r="B9" s="15" t="s">
        <v>163</v>
      </c>
      <c r="C9" s="16">
        <v>92</v>
      </c>
      <c r="D9" s="16">
        <v>1</v>
      </c>
      <c r="E9" s="15" t="s">
        <v>36</v>
      </c>
      <c r="F9" s="18">
        <v>0.00029814814814814813</v>
      </c>
      <c r="G9" s="18">
        <v>0.0006142361111111111</v>
      </c>
      <c r="H9" s="18">
        <v>0.0002503472222222222</v>
      </c>
      <c r="I9" s="18">
        <v>0.0005237268518518518</v>
      </c>
      <c r="J9" s="18">
        <v>0.00022824074074074074</v>
      </c>
      <c r="K9" s="18">
        <v>0.00046886574074074067</v>
      </c>
      <c r="L9" s="18">
        <v>0.00021782407407407406</v>
      </c>
      <c r="M9" s="18">
        <v>0.0004300925925925926</v>
      </c>
      <c r="N9" s="13">
        <v>1</v>
      </c>
    </row>
    <row r="10" spans="1:14" ht="12.75">
      <c r="A10" s="13">
        <v>3</v>
      </c>
      <c r="B10" s="38" t="s">
        <v>164</v>
      </c>
      <c r="C10" s="16">
        <v>92</v>
      </c>
      <c r="D10" s="16">
        <v>3</v>
      </c>
      <c r="E10" s="15" t="s">
        <v>32</v>
      </c>
      <c r="F10" s="18">
        <v>0.0003531250000000001</v>
      </c>
      <c r="G10" s="18">
        <v>0.0007164351851851853</v>
      </c>
      <c r="H10" s="18">
        <v>0.00028912037037037036</v>
      </c>
      <c r="I10" s="18">
        <v>0.0005758101851851852</v>
      </c>
      <c r="J10" s="18">
        <v>0.00028078703703703707</v>
      </c>
      <c r="K10" s="18">
        <v>0.0005436342592592592</v>
      </c>
      <c r="L10" s="18">
        <v>0.00026273148148148146</v>
      </c>
      <c r="M10" s="18">
        <v>0.0005628472222222223</v>
      </c>
      <c r="N10" s="13">
        <v>2</v>
      </c>
    </row>
    <row r="11" spans="1:14" ht="13.5" thickBot="1">
      <c r="A11" s="19">
        <v>4</v>
      </c>
      <c r="B11" s="23" t="s">
        <v>165</v>
      </c>
      <c r="C11" s="21">
        <v>92</v>
      </c>
      <c r="D11" s="21">
        <v>1</v>
      </c>
      <c r="E11" s="23" t="s">
        <v>100</v>
      </c>
      <c r="F11" s="24">
        <v>0.0003855324074074074</v>
      </c>
      <c r="G11" s="24">
        <v>0.0007049768518518519</v>
      </c>
      <c r="H11" s="24">
        <v>0.0003576388888888889</v>
      </c>
      <c r="I11" s="24">
        <v>0.0006318287037037038</v>
      </c>
      <c r="J11" s="24">
        <v>0.0002403935185185185</v>
      </c>
      <c r="K11" s="24">
        <v>0.0005576388888888889</v>
      </c>
      <c r="L11" s="24">
        <v>0.0003277777777777778</v>
      </c>
      <c r="M11" s="24">
        <v>0.0005891203703703704</v>
      </c>
      <c r="N11" s="13">
        <v>1</v>
      </c>
    </row>
    <row r="12" spans="1:14" ht="12.75">
      <c r="A12" s="45">
        <v>5</v>
      </c>
      <c r="B12" s="26" t="s">
        <v>166</v>
      </c>
      <c r="C12" s="27">
        <v>94</v>
      </c>
      <c r="D12" s="27">
        <v>3</v>
      </c>
      <c r="E12" s="26" t="s">
        <v>22</v>
      </c>
      <c r="F12" s="28">
        <v>0.0003392361111111111</v>
      </c>
      <c r="G12" s="28">
        <v>0.0006905092592592592</v>
      </c>
      <c r="H12" s="28">
        <v>0.00029930555555555553</v>
      </c>
      <c r="I12" s="28">
        <v>0.0006445601851851852</v>
      </c>
      <c r="J12" s="29"/>
      <c r="K12" s="29"/>
      <c r="L12" s="29"/>
      <c r="M12" s="29"/>
      <c r="N12" s="13">
        <v>2</v>
      </c>
    </row>
    <row r="13" spans="1:14" ht="12.75">
      <c r="A13" s="13">
        <v>6</v>
      </c>
      <c r="B13" s="15" t="s">
        <v>167</v>
      </c>
      <c r="C13" s="16">
        <v>93</v>
      </c>
      <c r="D13" s="16">
        <v>2</v>
      </c>
      <c r="E13" s="15" t="s">
        <v>25</v>
      </c>
      <c r="F13" s="18">
        <v>0.0003953703703703703</v>
      </c>
      <c r="G13" s="18">
        <v>0.0007666666666666668</v>
      </c>
      <c r="H13" s="18">
        <v>0.00033078703703703704</v>
      </c>
      <c r="I13" s="18">
        <v>0.0006640046296296295</v>
      </c>
      <c r="J13" s="29"/>
      <c r="K13" s="29"/>
      <c r="L13" s="29"/>
      <c r="M13" s="29"/>
      <c r="N13" s="13">
        <v>2</v>
      </c>
    </row>
    <row r="14" spans="1:14" ht="12.75">
      <c r="A14" s="13">
        <v>7</v>
      </c>
      <c r="B14" s="15" t="s">
        <v>168</v>
      </c>
      <c r="C14" s="16">
        <v>92</v>
      </c>
      <c r="D14" s="16">
        <v>1</v>
      </c>
      <c r="E14" s="15" t="s">
        <v>20</v>
      </c>
      <c r="F14" s="18">
        <v>0.0003708333333333333</v>
      </c>
      <c r="G14" s="18">
        <v>0.0007335648148148148</v>
      </c>
      <c r="H14" s="18">
        <v>0.0003407407407407408</v>
      </c>
      <c r="I14" s="18">
        <v>0.0006751157407407408</v>
      </c>
      <c r="J14" s="29"/>
      <c r="K14" s="29"/>
      <c r="L14" s="29"/>
      <c r="M14" s="29"/>
      <c r="N14" s="13">
        <v>3</v>
      </c>
    </row>
    <row r="15" spans="1:14" ht="12.75">
      <c r="A15" s="13">
        <v>8</v>
      </c>
      <c r="B15" s="38" t="s">
        <v>169</v>
      </c>
      <c r="C15" s="16">
        <v>93</v>
      </c>
      <c r="D15" s="16">
        <v>3</v>
      </c>
      <c r="E15" s="15" t="s">
        <v>32</v>
      </c>
      <c r="F15" s="18">
        <v>0.00047789351851851855</v>
      </c>
      <c r="G15" s="18">
        <v>0.0008960648148148148</v>
      </c>
      <c r="H15" s="18">
        <v>0.0004063657407407407</v>
      </c>
      <c r="I15" s="18">
        <v>0.0007537037037037036</v>
      </c>
      <c r="J15" s="29"/>
      <c r="K15" s="29"/>
      <c r="L15" s="29"/>
      <c r="M15" s="29"/>
      <c r="N15" s="13">
        <v>3</v>
      </c>
    </row>
    <row r="16" spans="1:14" ht="12.75">
      <c r="A16" s="13">
        <v>9</v>
      </c>
      <c r="B16" s="15" t="s">
        <v>170</v>
      </c>
      <c r="C16" s="16">
        <v>93</v>
      </c>
      <c r="D16" s="16">
        <v>1</v>
      </c>
      <c r="E16" s="15" t="s">
        <v>25</v>
      </c>
      <c r="F16" s="18">
        <v>0.00038206018518518515</v>
      </c>
      <c r="G16" s="18">
        <v>0.0008162037037037036</v>
      </c>
      <c r="H16" s="18">
        <v>0.00038194444444444446</v>
      </c>
      <c r="I16" s="18">
        <v>0.0007561342592592592</v>
      </c>
      <c r="J16" s="29"/>
      <c r="K16" s="29"/>
      <c r="L16" s="29"/>
      <c r="M16" s="29"/>
      <c r="N16" s="13">
        <v>3</v>
      </c>
    </row>
    <row r="17" spans="1:14" ht="12.75">
      <c r="A17" s="13">
        <v>10</v>
      </c>
      <c r="B17" s="15" t="s">
        <v>171</v>
      </c>
      <c r="C17" s="16">
        <v>94</v>
      </c>
      <c r="D17" s="16">
        <v>2</v>
      </c>
      <c r="E17" s="15" t="s">
        <v>25</v>
      </c>
      <c r="F17" s="18">
        <v>0.0004144675925925926</v>
      </c>
      <c r="G17" s="18">
        <v>0.0008556712962962962</v>
      </c>
      <c r="H17" s="18">
        <v>0.0003996527777777778</v>
      </c>
      <c r="I17" s="18">
        <v>0.0008157407407407409</v>
      </c>
      <c r="J17" s="29"/>
      <c r="K17" s="29"/>
      <c r="L17" s="29"/>
      <c r="M17" s="29"/>
      <c r="N17" s="13" t="s">
        <v>108</v>
      </c>
    </row>
    <row r="18" spans="1:14" ht="12.75">
      <c r="A18" s="13">
        <v>11</v>
      </c>
      <c r="B18" s="15" t="s">
        <v>172</v>
      </c>
      <c r="C18" s="16">
        <v>93</v>
      </c>
      <c r="D18" s="16" t="s">
        <v>99</v>
      </c>
      <c r="E18" s="15" t="s">
        <v>34</v>
      </c>
      <c r="F18" s="18">
        <v>0.0005180555555555556</v>
      </c>
      <c r="G18" s="18">
        <v>0.0010314814814814815</v>
      </c>
      <c r="H18" s="18">
        <v>0.0004445601851851852</v>
      </c>
      <c r="I18" s="18">
        <v>0.0008874999999999999</v>
      </c>
      <c r="J18" s="29"/>
      <c r="K18" s="29"/>
      <c r="L18" s="29"/>
      <c r="M18" s="29"/>
      <c r="N18" s="13" t="s">
        <v>108</v>
      </c>
    </row>
    <row r="19" spans="1:14" ht="12.75">
      <c r="A19" s="13">
        <v>12</v>
      </c>
      <c r="B19" s="15" t="s">
        <v>173</v>
      </c>
      <c r="C19" s="16">
        <v>94</v>
      </c>
      <c r="D19" s="16" t="s">
        <v>99</v>
      </c>
      <c r="E19" s="15" t="s">
        <v>25</v>
      </c>
      <c r="F19" s="18">
        <v>0.0006218749999999999</v>
      </c>
      <c r="G19" s="18">
        <v>0.001230324074074074</v>
      </c>
      <c r="H19" s="18">
        <v>0.000529050925925926</v>
      </c>
      <c r="I19" s="18">
        <v>0.0010152777777777777</v>
      </c>
      <c r="J19" s="29"/>
      <c r="K19" s="29"/>
      <c r="L19" s="29"/>
      <c r="M19" s="29"/>
      <c r="N19" s="13" t="s">
        <v>108</v>
      </c>
    </row>
    <row r="20" spans="1:14" ht="12.75">
      <c r="A20" s="13">
        <v>13</v>
      </c>
      <c r="B20" s="15" t="s">
        <v>174</v>
      </c>
      <c r="C20" s="16">
        <v>94</v>
      </c>
      <c r="D20" s="31" t="s">
        <v>108</v>
      </c>
      <c r="E20" s="15" t="s">
        <v>25</v>
      </c>
      <c r="F20" s="18">
        <v>0.000603587962962963</v>
      </c>
      <c r="G20" s="18">
        <v>0.0011564814814814814</v>
      </c>
      <c r="H20" s="18">
        <v>0.0005392361111111111</v>
      </c>
      <c r="I20" s="18">
        <v>0.0010811342592592593</v>
      </c>
      <c r="J20" s="29"/>
      <c r="K20" s="29"/>
      <c r="L20" s="29"/>
      <c r="M20" s="29"/>
      <c r="N20" s="13" t="s">
        <v>99</v>
      </c>
    </row>
    <row r="21" spans="1:14" ht="12.75">
      <c r="A21" s="13">
        <v>14</v>
      </c>
      <c r="B21" s="15" t="s">
        <v>175</v>
      </c>
      <c r="C21" s="16">
        <v>96</v>
      </c>
      <c r="D21" s="16" t="s">
        <v>108</v>
      </c>
      <c r="E21" s="15" t="s">
        <v>36</v>
      </c>
      <c r="F21" s="18">
        <v>0.0005206018518518518</v>
      </c>
      <c r="G21" s="18">
        <v>0.001158912037037037</v>
      </c>
      <c r="H21" s="18">
        <v>0.0005211805555555557</v>
      </c>
      <c r="I21" s="18">
        <v>0.001134375</v>
      </c>
      <c r="J21" s="29"/>
      <c r="K21" s="29"/>
      <c r="L21" s="29"/>
      <c r="M21" s="29"/>
      <c r="N21" s="13" t="s">
        <v>99</v>
      </c>
    </row>
    <row r="22" spans="1:14" s="83" customFormat="1" ht="12.75">
      <c r="A22" s="13">
        <v>15</v>
      </c>
      <c r="B22" s="15" t="s">
        <v>176</v>
      </c>
      <c r="C22" s="16">
        <v>94</v>
      </c>
      <c r="D22" s="16" t="s">
        <v>108</v>
      </c>
      <c r="E22" s="15" t="s">
        <v>74</v>
      </c>
      <c r="F22" s="18">
        <v>0.0006311342592592593</v>
      </c>
      <c r="G22" s="18">
        <v>0.001407060185185185</v>
      </c>
      <c r="H22" s="18">
        <v>0.0005569444444444444</v>
      </c>
      <c r="I22" s="18">
        <v>0.0011722222222222223</v>
      </c>
      <c r="J22" s="29"/>
      <c r="K22" s="29"/>
      <c r="L22" s="29"/>
      <c r="M22" s="29"/>
      <c r="N22" s="68" t="s">
        <v>99</v>
      </c>
    </row>
    <row r="23" spans="1:14" s="83" customFormat="1" ht="13.5" thickBot="1">
      <c r="A23" s="19">
        <v>16</v>
      </c>
      <c r="B23" s="84" t="s">
        <v>177</v>
      </c>
      <c r="C23" s="85">
        <v>94</v>
      </c>
      <c r="D23" s="85">
        <v>1</v>
      </c>
      <c r="E23" s="84" t="s">
        <v>25</v>
      </c>
      <c r="F23" s="86">
        <v>0.0003671296296296296</v>
      </c>
      <c r="G23" s="86">
        <v>0.0007729166666666667</v>
      </c>
      <c r="H23" s="24">
        <v>0.0003179398148148148</v>
      </c>
      <c r="I23" s="24" t="s">
        <v>26</v>
      </c>
      <c r="J23" s="29"/>
      <c r="K23" s="29"/>
      <c r="L23" s="29"/>
      <c r="M23" s="29"/>
      <c r="N23" s="68" t="s">
        <v>99</v>
      </c>
    </row>
    <row r="24" spans="1:14" s="83" customFormat="1" ht="12.75">
      <c r="A24" s="45">
        <v>17</v>
      </c>
      <c r="B24" s="26" t="s">
        <v>178</v>
      </c>
      <c r="C24" s="27">
        <v>93</v>
      </c>
      <c r="D24" s="27" t="s">
        <v>108</v>
      </c>
      <c r="E24" s="26" t="s">
        <v>20</v>
      </c>
      <c r="F24" s="28">
        <v>0.0007439814814814814</v>
      </c>
      <c r="G24" s="28">
        <v>0.001416550925925926</v>
      </c>
      <c r="H24" s="29"/>
      <c r="I24" s="29"/>
      <c r="J24" s="29"/>
      <c r="K24" s="29"/>
      <c r="L24" s="29"/>
      <c r="M24" s="29"/>
      <c r="N24" s="68" t="s">
        <v>106</v>
      </c>
    </row>
    <row r="25" spans="1:14" s="83" customFormat="1" ht="12.75">
      <c r="A25" s="13">
        <v>18</v>
      </c>
      <c r="B25" s="15" t="s">
        <v>327</v>
      </c>
      <c r="C25" s="16">
        <v>92</v>
      </c>
      <c r="D25" s="16" t="s">
        <v>106</v>
      </c>
      <c r="E25" s="15" t="s">
        <v>34</v>
      </c>
      <c r="F25" s="18">
        <v>0.0007096064814814815</v>
      </c>
      <c r="G25" s="18">
        <v>0.0017475694444444442</v>
      </c>
      <c r="H25" s="29"/>
      <c r="I25" s="29"/>
      <c r="J25" s="29"/>
      <c r="K25" s="29"/>
      <c r="L25" s="29"/>
      <c r="M25" s="29"/>
      <c r="N25" s="68" t="s">
        <v>106</v>
      </c>
    </row>
    <row r="26" spans="1:13" s="83" customFormat="1" ht="12.75">
      <c r="A26" s="13">
        <v>19</v>
      </c>
      <c r="B26" s="66" t="s">
        <v>179</v>
      </c>
      <c r="C26" s="27">
        <v>92</v>
      </c>
      <c r="D26" s="67" t="s">
        <v>99</v>
      </c>
      <c r="E26" s="26" t="s">
        <v>25</v>
      </c>
      <c r="F26" s="28">
        <v>0.0008125</v>
      </c>
      <c r="G26" s="28">
        <v>0.0018409722222222221</v>
      </c>
      <c r="H26" s="29"/>
      <c r="I26" s="29"/>
      <c r="J26" s="29"/>
      <c r="K26" s="29"/>
      <c r="L26" s="29"/>
      <c r="M26" s="29"/>
    </row>
    <row r="27" spans="1:13" s="83" customFormat="1" ht="12.75">
      <c r="A27" s="13">
        <v>20</v>
      </c>
      <c r="B27" s="15" t="s">
        <v>180</v>
      </c>
      <c r="C27" s="16">
        <v>95</v>
      </c>
      <c r="D27" s="16" t="s">
        <v>44</v>
      </c>
      <c r="E27" s="15" t="s">
        <v>45</v>
      </c>
      <c r="F27" s="18">
        <v>0.0010163194444444445</v>
      </c>
      <c r="G27" s="18">
        <v>0.002014814814814815</v>
      </c>
      <c r="H27" s="29"/>
      <c r="I27" s="29"/>
      <c r="J27" s="29"/>
      <c r="K27" s="29"/>
      <c r="L27" s="29"/>
      <c r="M27" s="29"/>
    </row>
    <row r="28" spans="1:13" s="83" customFormat="1" ht="12.75">
      <c r="A28" s="13">
        <v>21</v>
      </c>
      <c r="B28" s="30" t="s">
        <v>181</v>
      </c>
      <c r="C28" s="16">
        <v>96</v>
      </c>
      <c r="D28" s="31" t="s">
        <v>99</v>
      </c>
      <c r="E28" s="15" t="s">
        <v>25</v>
      </c>
      <c r="F28" s="18">
        <v>0.0011035879629629631</v>
      </c>
      <c r="G28" s="18">
        <v>0.0022366898148148146</v>
      </c>
      <c r="H28" s="29"/>
      <c r="I28" s="29"/>
      <c r="J28" s="29"/>
      <c r="K28" s="29"/>
      <c r="L28" s="29"/>
      <c r="M28" s="29"/>
    </row>
    <row r="29" spans="1:13" s="83" customFormat="1" ht="12.75">
      <c r="A29" s="13">
        <v>22</v>
      </c>
      <c r="B29" s="38" t="s">
        <v>182</v>
      </c>
      <c r="C29" s="46">
        <v>93</v>
      </c>
      <c r="D29" s="46" t="s">
        <v>44</v>
      </c>
      <c r="E29" s="15" t="s">
        <v>29</v>
      </c>
      <c r="F29" s="18">
        <v>0.0004672453703703703</v>
      </c>
      <c r="G29" s="18" t="s">
        <v>26</v>
      </c>
      <c r="H29" s="29"/>
      <c r="I29" s="29"/>
      <c r="J29" s="29"/>
      <c r="K29" s="29"/>
      <c r="L29" s="29"/>
      <c r="M29" s="29"/>
    </row>
    <row r="30" spans="1:13" s="83" customFormat="1" ht="12.75">
      <c r="A30" s="13">
        <v>23</v>
      </c>
      <c r="B30" s="15" t="s">
        <v>183</v>
      </c>
      <c r="C30" s="16">
        <v>95</v>
      </c>
      <c r="D30" s="16" t="s">
        <v>99</v>
      </c>
      <c r="E30" s="15" t="s">
        <v>25</v>
      </c>
      <c r="F30" s="18">
        <v>0.0025475694444444443</v>
      </c>
      <c r="G30" s="18" t="s">
        <v>26</v>
      </c>
      <c r="H30" s="29"/>
      <c r="I30" s="29"/>
      <c r="J30" s="29"/>
      <c r="K30" s="29"/>
      <c r="L30" s="29"/>
      <c r="M30" s="29"/>
    </row>
    <row r="31" spans="1:13" s="83" customFormat="1" ht="12.75">
      <c r="A31" s="68"/>
      <c r="B31" s="15" t="s">
        <v>184</v>
      </c>
      <c r="C31" s="16">
        <v>95</v>
      </c>
      <c r="D31" s="16" t="s">
        <v>108</v>
      </c>
      <c r="E31" s="15" t="s">
        <v>74</v>
      </c>
      <c r="F31" s="18" t="s">
        <v>26</v>
      </c>
      <c r="G31" s="18"/>
      <c r="H31" s="29"/>
      <c r="I31" s="29"/>
      <c r="J31" s="29"/>
      <c r="K31" s="29"/>
      <c r="L31" s="29"/>
      <c r="M31" s="29"/>
    </row>
    <row r="32" spans="1:13" s="83" customFormat="1" ht="12.75">
      <c r="A32" s="68"/>
      <c r="B32" s="15" t="s">
        <v>185</v>
      </c>
      <c r="C32" s="16">
        <v>97</v>
      </c>
      <c r="D32" s="16" t="s">
        <v>44</v>
      </c>
      <c r="E32" s="15" t="s">
        <v>34</v>
      </c>
      <c r="F32" s="18" t="s">
        <v>26</v>
      </c>
      <c r="G32" s="18"/>
      <c r="H32" s="29"/>
      <c r="I32" s="29"/>
      <c r="J32" s="29"/>
      <c r="K32" s="29"/>
      <c r="L32" s="29"/>
      <c r="M32" s="29"/>
    </row>
    <row r="33" spans="1:13" s="83" customFormat="1" ht="12.75">
      <c r="A33" s="68"/>
      <c r="B33" s="15" t="s">
        <v>186</v>
      </c>
      <c r="C33" s="16">
        <v>92</v>
      </c>
      <c r="D33" s="16">
        <v>1</v>
      </c>
      <c r="E33" s="15" t="s">
        <v>25</v>
      </c>
      <c r="F33" s="18" t="s">
        <v>46</v>
      </c>
      <c r="G33" s="18"/>
      <c r="H33" s="29"/>
      <c r="I33" s="29"/>
      <c r="J33" s="29"/>
      <c r="K33" s="29"/>
      <c r="L33" s="29"/>
      <c r="M33" s="29"/>
    </row>
    <row r="34" spans="1:13" ht="12.75">
      <c r="A34" s="13"/>
      <c r="B34" s="15" t="s">
        <v>187</v>
      </c>
      <c r="C34" s="16">
        <v>93</v>
      </c>
      <c r="D34" s="16" t="s">
        <v>44</v>
      </c>
      <c r="E34" s="15" t="s">
        <v>45</v>
      </c>
      <c r="F34" s="18" t="s">
        <v>46</v>
      </c>
      <c r="G34" s="18"/>
      <c r="H34" s="29"/>
      <c r="I34" s="29"/>
      <c r="J34" s="29"/>
      <c r="K34" s="29"/>
      <c r="L34" s="29"/>
      <c r="M34" s="29"/>
    </row>
    <row r="35" spans="1:13" ht="12.75">
      <c r="A35" s="13"/>
      <c r="B35" s="15" t="s">
        <v>188</v>
      </c>
      <c r="C35" s="16">
        <v>95</v>
      </c>
      <c r="D35" s="16" t="s">
        <v>44</v>
      </c>
      <c r="E35" s="15" t="s">
        <v>34</v>
      </c>
      <c r="F35" s="18" t="s">
        <v>46</v>
      </c>
      <c r="G35" s="18"/>
      <c r="H35" s="29"/>
      <c r="I35" s="29"/>
      <c r="J35" s="29"/>
      <c r="K35" s="29"/>
      <c r="L35" s="29"/>
      <c r="M35" s="29"/>
    </row>
    <row r="36" spans="8:13" ht="12.75">
      <c r="H36" s="29"/>
      <c r="I36" s="29"/>
      <c r="J36" s="29"/>
      <c r="K36" s="29"/>
      <c r="L36" s="29"/>
      <c r="M36" s="29"/>
    </row>
    <row r="37" spans="8:13" ht="12.75">
      <c r="H37" s="29"/>
      <c r="I37" s="29"/>
      <c r="J37" s="29"/>
      <c r="K37" s="29"/>
      <c r="L37" s="29"/>
      <c r="M37" s="29"/>
    </row>
    <row r="38" spans="8:13" ht="12.75">
      <c r="H38" s="29"/>
      <c r="I38" s="29"/>
      <c r="J38" s="29"/>
      <c r="K38" s="29"/>
      <c r="L38" s="29"/>
      <c r="M38" s="29"/>
    </row>
    <row r="39" spans="8:13" ht="12.75">
      <c r="H39" s="29"/>
      <c r="I39" s="29"/>
      <c r="J39" s="29"/>
      <c r="K39" s="29"/>
      <c r="L39" s="29"/>
      <c r="M39" s="29"/>
    </row>
    <row r="40" spans="8:13" ht="12.75">
      <c r="H40" s="29"/>
      <c r="I40" s="29"/>
      <c r="J40" s="29"/>
      <c r="K40" s="29"/>
      <c r="L40" s="29"/>
      <c r="M40" s="29"/>
    </row>
    <row r="41" spans="8:13" ht="12.75">
      <c r="H41" s="29"/>
      <c r="I41" s="29"/>
      <c r="J41" s="29"/>
      <c r="K41" s="29"/>
      <c r="L41" s="29"/>
      <c r="M41" s="29"/>
    </row>
    <row r="42" spans="8:13" ht="12.75">
      <c r="H42" s="29"/>
      <c r="I42" s="29"/>
      <c r="J42" s="29"/>
      <c r="K42" s="29"/>
      <c r="L42" s="29"/>
      <c r="M42" s="29"/>
    </row>
    <row r="43" spans="8:13" ht="12.75">
      <c r="H43" s="29"/>
      <c r="I43" s="29"/>
      <c r="J43" s="29"/>
      <c r="K43" s="29"/>
      <c r="L43" s="29"/>
      <c r="M43" s="29"/>
    </row>
    <row r="44" spans="8:13" ht="12.75">
      <c r="H44" s="29"/>
      <c r="I44" s="29"/>
      <c r="J44" s="29"/>
      <c r="K44" s="29"/>
      <c r="L44" s="29"/>
      <c r="M44" s="29"/>
    </row>
    <row r="45" spans="8:13" ht="12.75">
      <c r="H45" s="29"/>
      <c r="I45" s="29"/>
      <c r="J45" s="29"/>
      <c r="K45" s="29"/>
      <c r="L45" s="29"/>
      <c r="M45" s="29"/>
    </row>
  </sheetData>
  <mergeCells count="8">
    <mergeCell ref="F6:G6"/>
    <mergeCell ref="H6:I6"/>
    <mergeCell ref="J6:K6"/>
    <mergeCell ref="L6:M6"/>
    <mergeCell ref="A5:M5"/>
    <mergeCell ref="B2:M2"/>
    <mergeCell ref="B4:M4"/>
    <mergeCell ref="B1:M1"/>
  </mergeCells>
  <printOptions/>
  <pageMargins left="0.28" right="0.26" top="0.64" bottom="0.54" header="0.26" footer="0.5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A1">
      <selection activeCell="A8" sqref="A8:E10"/>
    </sheetView>
  </sheetViews>
  <sheetFormatPr defaultColWidth="9.00390625" defaultRowHeight="12.75"/>
  <cols>
    <col min="1" max="1" width="3.75390625" style="0" customWidth="1"/>
    <col min="2" max="2" width="19.75390625" style="0" customWidth="1"/>
    <col min="3" max="3" width="5.125" style="0" customWidth="1"/>
    <col min="4" max="4" width="5.25390625" style="0" customWidth="1"/>
    <col min="5" max="5" width="16.875" style="0" customWidth="1"/>
    <col min="6" max="6" width="7.875" style="0" customWidth="1"/>
    <col min="7" max="7" width="7.625" style="0" customWidth="1"/>
    <col min="8" max="8" width="7.875" style="0" customWidth="1"/>
    <col min="9" max="9" width="7.625" style="0" customWidth="1"/>
    <col min="10" max="10" width="7.875" style="0" customWidth="1"/>
    <col min="11" max="11" width="7.625" style="0" customWidth="1"/>
    <col min="12" max="12" width="7.875" style="0" customWidth="1"/>
    <col min="13" max="13" width="7.625" style="0" customWidth="1"/>
    <col min="14" max="14" width="2.375" style="0" hidden="1" customWidth="1"/>
    <col min="15" max="15" width="5.875" style="0" hidden="1" customWidth="1"/>
    <col min="16" max="17" width="7.125" style="1" hidden="1" customWidth="1"/>
    <col min="18" max="18" width="3.625" style="1" hidden="1" customWidth="1"/>
    <col min="19" max="19" width="5.875" style="0" hidden="1" customWidth="1"/>
    <col min="20" max="20" width="5.375" style="1" hidden="1" customWidth="1"/>
    <col min="21" max="23" width="2.375" style="1" hidden="1" customWidth="1"/>
    <col min="24" max="24" width="5.75390625" style="1" customWidth="1"/>
  </cols>
  <sheetData>
    <row r="1" spans="1:24" ht="27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2:13" ht="12.75"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ht="12.75">
      <c r="M3" s="5" t="s">
        <v>2</v>
      </c>
    </row>
    <row r="4" spans="2:13" ht="12.75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3" ht="12.75">
      <c r="A5" s="106" t="s">
        <v>128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3" ht="13.5" thickBot="1">
      <c r="A6" s="71" t="s">
        <v>50</v>
      </c>
      <c r="F6" s="111" t="s">
        <v>4</v>
      </c>
      <c r="G6" s="111"/>
      <c r="H6" s="109" t="s">
        <v>5</v>
      </c>
      <c r="I6" s="110"/>
      <c r="J6" s="108" t="s">
        <v>6</v>
      </c>
      <c r="K6" s="108"/>
      <c r="L6" s="112" t="s">
        <v>7</v>
      </c>
      <c r="M6" s="113"/>
    </row>
    <row r="7" spans="1:24" s="61" customFormat="1" ht="26.25" thickBot="1">
      <c r="A7" s="58" t="s">
        <v>8</v>
      </c>
      <c r="B7" s="9" t="s">
        <v>9</v>
      </c>
      <c r="C7" s="9" t="s">
        <v>10</v>
      </c>
      <c r="D7" s="9" t="s">
        <v>11</v>
      </c>
      <c r="E7" s="9" t="s">
        <v>12</v>
      </c>
      <c r="F7" s="63" t="s">
        <v>13</v>
      </c>
      <c r="G7" s="63" t="s">
        <v>14</v>
      </c>
      <c r="H7" s="64" t="s">
        <v>13</v>
      </c>
      <c r="I7" s="63" t="s">
        <v>14</v>
      </c>
      <c r="J7" s="63" t="s">
        <v>13</v>
      </c>
      <c r="K7" s="63" t="s">
        <v>14</v>
      </c>
      <c r="L7" s="63" t="s">
        <v>13</v>
      </c>
      <c r="M7" s="63" t="s">
        <v>14</v>
      </c>
      <c r="N7" s="65"/>
      <c r="O7" s="69"/>
      <c r="P7" s="69"/>
      <c r="Q7" s="70"/>
      <c r="R7" s="70"/>
      <c r="S7" s="70"/>
      <c r="T7" s="70"/>
      <c r="U7" s="70"/>
      <c r="V7" s="70"/>
      <c r="W7" s="70"/>
      <c r="X7" s="58" t="s">
        <v>154</v>
      </c>
    </row>
    <row r="8" spans="1:24" ht="12.75">
      <c r="A8" s="13">
        <v>1</v>
      </c>
      <c r="B8" s="15" t="s">
        <v>129</v>
      </c>
      <c r="C8" s="16">
        <v>90</v>
      </c>
      <c r="D8" s="16" t="s">
        <v>24</v>
      </c>
      <c r="E8" s="15" t="s">
        <v>22</v>
      </c>
      <c r="F8" s="18">
        <v>0.00029849537037037035</v>
      </c>
      <c r="G8" s="18">
        <v>0.0006359953703703704</v>
      </c>
      <c r="H8" s="18">
        <v>0.00022557870370370367</v>
      </c>
      <c r="I8" s="18">
        <v>0.0005356481481481482</v>
      </c>
      <c r="J8" s="18">
        <v>0.00023715277777777775</v>
      </c>
      <c r="K8" s="18">
        <v>0.0006034722222222221</v>
      </c>
      <c r="L8" s="18">
        <v>0.0002403935185185185</v>
      </c>
      <c r="M8" s="18">
        <v>0.0004612268518518518</v>
      </c>
      <c r="N8" s="59">
        <f aca="true" t="shared" si="0" ref="N8:N29">COUNTIF($A$8:$A$108,$A8)</f>
        <v>1</v>
      </c>
      <c r="O8" s="60">
        <f>IF(ISBLANK($A8),1000,($A8*N8+(N8-1)*N8/2)/N8)</f>
        <v>1</v>
      </c>
      <c r="P8" s="60" t="s">
        <v>155</v>
      </c>
      <c r="Q8" s="57" t="str">
        <f aca="true" t="shared" si="1" ref="Q8:Q29">IF($F8=P$20,"-",IF(OR(AND($D8=P$14,$C8&gt;P$19),AND($D8=P$17,$C8&lt;P$18)),P$14,$D8))</f>
        <v>КМС</v>
      </c>
      <c r="R8" s="57">
        <f>COUNTIF(Q$8:Q$108,P$8)</f>
        <v>0</v>
      </c>
      <c r="S8" s="61"/>
      <c r="T8" s="57" t="str">
        <f>IF(O8&gt;S$10,IF(O8&gt;S$11,IF(O8&gt;S$12,IF(O8&gt;S$13,IF(O8&gt;S$14,IF(O8&gt;S$15,IF(O8&gt;S$16,"-",P$16),P$15),P$14),P$13),P$12),P$11),P$10)</f>
        <v>КМС</v>
      </c>
      <c r="U8" s="57">
        <f>IF(OR(Q8=P$8,Q8=P$9,Q8=P$10),1,IF(Q8=P$11,2,IF(Q8=P$12,3,IF(Q8=P$13,4,IF(Q8=P$14,5,IF(Q8=P$15,6,IF(Q8=P$16,7,8)))))))</f>
        <v>1</v>
      </c>
      <c r="V8" s="57">
        <f>IF(T8=P$10,1,IF(T8=P$11,2,IF(T8=P$12,3,IF(T8=P$13,4,IF(T8=P$14,5,IF(T8=P$15,6,IF(T8=P$16,7,8)))))))</f>
        <v>1</v>
      </c>
      <c r="W8" s="57">
        <f>IF(U8-V8&gt;1,U8-1,V8)</f>
        <v>1</v>
      </c>
      <c r="X8" s="58" t="str">
        <f>IF(W8=1,P$10,IF(W8=2,P$11,IF(W8=3,P$12,IF(W8=4,P$13,IF(AND(W8=5,$C8&gt;P$19),P$14,IF(AND(W8=6,$C8&gt;P$19),P$15,IF(AND(W8=7,$C8&gt;P$19),P$16,"-")))))))</f>
        <v>КМС</v>
      </c>
    </row>
    <row r="9" spans="1:24" ht="12.75">
      <c r="A9" s="13">
        <v>2</v>
      </c>
      <c r="B9" s="15" t="s">
        <v>130</v>
      </c>
      <c r="C9" s="16">
        <v>90</v>
      </c>
      <c r="D9" s="16" t="s">
        <v>24</v>
      </c>
      <c r="E9" s="15" t="s">
        <v>25</v>
      </c>
      <c r="F9" s="18">
        <v>0.000256712962962963</v>
      </c>
      <c r="G9" s="18">
        <v>0.0005376157407407407</v>
      </c>
      <c r="H9" s="18">
        <v>0.00022731481481481485</v>
      </c>
      <c r="I9" s="18">
        <v>0.0004614583333333333</v>
      </c>
      <c r="J9" s="44">
        <v>0.0002480324074074074</v>
      </c>
      <c r="K9" s="44">
        <v>0.0005418981481481481</v>
      </c>
      <c r="L9" s="18">
        <v>0.00022627314814814816</v>
      </c>
      <c r="M9" s="18">
        <v>0.00046215277777777775</v>
      </c>
      <c r="N9" s="59">
        <f t="shared" si="0"/>
        <v>1</v>
      </c>
      <c r="O9" s="60">
        <f aca="true" t="shared" si="2" ref="O9:O29">IF(ISBLANK($A9),1000,($A9*N9+(N9-1)*N9/2)/N9)</f>
        <v>2</v>
      </c>
      <c r="P9" s="60" t="s">
        <v>17</v>
      </c>
      <c r="Q9" s="57" t="str">
        <f t="shared" si="1"/>
        <v>КМС</v>
      </c>
      <c r="R9" s="57">
        <f>COUNTIF(Q$8:Q$108,P$9)</f>
        <v>0</v>
      </c>
      <c r="S9" s="61"/>
      <c r="T9" s="57" t="str">
        <f aca="true" t="shared" si="3" ref="T9:T29">IF(O9&gt;S$10,IF(O9&gt;S$11,IF(O9&gt;S$12,IF(O9&gt;S$13,IF(O9&gt;S$14,IF(O9&gt;S$15,IF(O9&gt;S$16,"-",P$16),P$15),P$14),P$13),P$12),P$11),P$10)</f>
        <v>КМС</v>
      </c>
      <c r="U9" s="57">
        <f aca="true" t="shared" si="4" ref="U9:U29">IF(OR(Q9=P$8,Q9=P$9,Q9=P$10),1,IF(Q9=P$11,2,IF(Q9=P$12,3,IF(Q9=P$13,4,IF(Q9=P$14,5,IF(Q9=P$15,6,IF(Q9=P$16,7,8)))))))</f>
        <v>1</v>
      </c>
      <c r="V9" s="57">
        <f aca="true" t="shared" si="5" ref="V9:V29">IF(T9=P$10,1,IF(T9=P$11,2,IF(T9=P$12,3,IF(T9=P$13,4,IF(T9=P$14,5,IF(T9=P$15,6,IF(T9=P$16,7,8)))))))</f>
        <v>1</v>
      </c>
      <c r="W9" s="57">
        <f aca="true" t="shared" si="6" ref="W9:W29">IF(U9-V9&gt;1,U9-1,V9)</f>
        <v>1</v>
      </c>
      <c r="X9" s="58" t="str">
        <f aca="true" t="shared" si="7" ref="X9:X24">IF(W9=1,P$10,IF(W9=2,P$11,IF(W9=3,P$12,IF(W9=4,P$13,IF(AND(W9=5,$C9&gt;P$19),P$14,IF(AND(W9=6,$C9&gt;P$19),P$15,IF(AND(W9=7,$C9&gt;P$19),P$16,"-")))))))</f>
        <v>КМС</v>
      </c>
    </row>
    <row r="10" spans="1:24" ht="12.75">
      <c r="A10" s="13">
        <v>3</v>
      </c>
      <c r="B10" s="15" t="s">
        <v>131</v>
      </c>
      <c r="C10" s="16">
        <v>90</v>
      </c>
      <c r="D10" s="16" t="s">
        <v>24</v>
      </c>
      <c r="E10" s="15" t="s">
        <v>32</v>
      </c>
      <c r="F10" s="18">
        <v>0.00034710648148148144</v>
      </c>
      <c r="G10" s="18">
        <v>0.0006915509259259259</v>
      </c>
      <c r="H10" s="18">
        <v>0.00028692129629629624</v>
      </c>
      <c r="I10" s="18">
        <v>0.0005625000000000001</v>
      </c>
      <c r="J10" s="18" t="s">
        <v>26</v>
      </c>
      <c r="K10" s="18" t="s">
        <v>26</v>
      </c>
      <c r="L10" s="18">
        <v>0.00026006944444444444</v>
      </c>
      <c r="M10" s="18">
        <v>0.0005214120370370369</v>
      </c>
      <c r="N10" s="59">
        <f t="shared" si="0"/>
        <v>1</v>
      </c>
      <c r="O10" s="60">
        <f t="shared" si="2"/>
        <v>3</v>
      </c>
      <c r="P10" s="60" t="s">
        <v>24</v>
      </c>
      <c r="Q10" s="57" t="str">
        <f t="shared" si="1"/>
        <v>КМС</v>
      </c>
      <c r="R10" s="57">
        <f>COUNTIF(Q$8:Q$108,P$10)</f>
        <v>5</v>
      </c>
      <c r="S10" s="57">
        <f>0.8*(R8+R9)+0.4*R10+0.2*R11</f>
        <v>4.4</v>
      </c>
      <c r="T10" s="57" t="str">
        <f t="shared" si="3"/>
        <v>КМС</v>
      </c>
      <c r="U10" s="57">
        <f t="shared" si="4"/>
        <v>1</v>
      </c>
      <c r="V10" s="57">
        <f t="shared" si="5"/>
        <v>1</v>
      </c>
      <c r="W10" s="57">
        <f t="shared" si="6"/>
        <v>1</v>
      </c>
      <c r="X10" s="58" t="str">
        <f t="shared" si="7"/>
        <v>КМС</v>
      </c>
    </row>
    <row r="11" spans="1:24" ht="13.5" thickBot="1">
      <c r="A11" s="19">
        <v>4</v>
      </c>
      <c r="B11" s="23" t="s">
        <v>132</v>
      </c>
      <c r="C11" s="21">
        <v>91</v>
      </c>
      <c r="D11" s="21">
        <v>1</v>
      </c>
      <c r="E11" s="23" t="s">
        <v>25</v>
      </c>
      <c r="F11" s="24">
        <v>0.00028182870370370373</v>
      </c>
      <c r="G11" s="24">
        <v>0.0006265046296296296</v>
      </c>
      <c r="H11" s="24">
        <v>0.0002341435185185185</v>
      </c>
      <c r="I11" s="24">
        <v>0.0005454861111111112</v>
      </c>
      <c r="J11" s="24">
        <v>0.00024513888888888887</v>
      </c>
      <c r="K11" s="24" t="s">
        <v>26</v>
      </c>
      <c r="L11" s="24">
        <v>0.00029155092592592595</v>
      </c>
      <c r="M11" s="24">
        <v>0.0005487268518518518</v>
      </c>
      <c r="N11" s="59">
        <f t="shared" si="0"/>
        <v>1</v>
      </c>
      <c r="O11" s="60">
        <f t="shared" si="2"/>
        <v>4</v>
      </c>
      <c r="P11" s="60">
        <v>1</v>
      </c>
      <c r="Q11" s="57">
        <f t="shared" si="1"/>
        <v>1</v>
      </c>
      <c r="R11" s="57">
        <f>COUNTIF(Q$8:Q$108,P$11)</f>
        <v>12</v>
      </c>
      <c r="S11" s="57">
        <f>S10+0.4*R10+0.4*R11+0.2*R12</f>
        <v>11.600000000000001</v>
      </c>
      <c r="T11" s="57" t="str">
        <f t="shared" si="3"/>
        <v>КМС</v>
      </c>
      <c r="U11" s="57">
        <f t="shared" si="4"/>
        <v>2</v>
      </c>
      <c r="V11" s="57">
        <f t="shared" si="5"/>
        <v>1</v>
      </c>
      <c r="W11" s="57">
        <f t="shared" si="6"/>
        <v>1</v>
      </c>
      <c r="X11" s="74" t="str">
        <f t="shared" si="7"/>
        <v>КМС</v>
      </c>
    </row>
    <row r="12" spans="1:24" ht="12.75">
      <c r="A12" s="45">
        <v>5</v>
      </c>
      <c r="B12" s="26" t="s">
        <v>133</v>
      </c>
      <c r="C12" s="27">
        <v>91</v>
      </c>
      <c r="D12" s="27">
        <v>1</v>
      </c>
      <c r="E12" s="15" t="s">
        <v>156</v>
      </c>
      <c r="F12" s="28">
        <v>0.0003704861111111111</v>
      </c>
      <c r="G12" s="28">
        <v>0.0007868055555555555</v>
      </c>
      <c r="H12" s="28">
        <v>0.0002702546296296297</v>
      </c>
      <c r="I12" s="28">
        <v>0.0005629629629629629</v>
      </c>
      <c r="J12" s="29"/>
      <c r="K12" s="29"/>
      <c r="L12" s="29"/>
      <c r="M12" s="29"/>
      <c r="N12" s="59">
        <f t="shared" si="0"/>
        <v>1</v>
      </c>
      <c r="O12" s="60">
        <f t="shared" si="2"/>
        <v>5</v>
      </c>
      <c r="P12" s="60">
        <v>2</v>
      </c>
      <c r="Q12" s="57">
        <f t="shared" si="1"/>
        <v>1</v>
      </c>
      <c r="R12" s="57">
        <f>COUNTIF(Q$8:Q$108,P$12)</f>
        <v>2</v>
      </c>
      <c r="S12" s="57">
        <f>S11+0.2*R11+0.4*R12+0.2*R13</f>
        <v>14.800000000000002</v>
      </c>
      <c r="T12" s="57">
        <f t="shared" si="3"/>
        <v>1</v>
      </c>
      <c r="U12" s="57">
        <f t="shared" si="4"/>
        <v>2</v>
      </c>
      <c r="V12" s="57">
        <f t="shared" si="5"/>
        <v>2</v>
      </c>
      <c r="W12" s="57">
        <f t="shared" si="6"/>
        <v>2</v>
      </c>
      <c r="X12" s="73">
        <f t="shared" si="7"/>
        <v>1</v>
      </c>
    </row>
    <row r="13" spans="1:24" ht="12.75">
      <c r="A13" s="13">
        <v>6</v>
      </c>
      <c r="B13" s="15" t="s">
        <v>134</v>
      </c>
      <c r="C13" s="16">
        <v>90</v>
      </c>
      <c r="D13" s="16" t="s">
        <v>24</v>
      </c>
      <c r="E13" s="15" t="s">
        <v>56</v>
      </c>
      <c r="F13" s="18">
        <v>0.0002960648148148148</v>
      </c>
      <c r="G13" s="18">
        <v>0.0006452546296296296</v>
      </c>
      <c r="H13" s="18">
        <v>0.0002717592592592593</v>
      </c>
      <c r="I13" s="18">
        <v>0.0005704861111111111</v>
      </c>
      <c r="J13" s="29"/>
      <c r="K13" s="29"/>
      <c r="L13" s="29"/>
      <c r="M13" s="29"/>
      <c r="N13" s="59">
        <f t="shared" si="0"/>
        <v>1</v>
      </c>
      <c r="O13" s="60">
        <f t="shared" si="2"/>
        <v>6</v>
      </c>
      <c r="P13" s="60">
        <v>3</v>
      </c>
      <c r="Q13" s="57" t="str">
        <f t="shared" si="1"/>
        <v>КМС</v>
      </c>
      <c r="R13" s="57">
        <f>COUNTIF(Q$8:Q$108,P$13)</f>
        <v>0</v>
      </c>
      <c r="S13" s="57">
        <f>S12+0.2*R12+0.4*R13+0.2*R14</f>
        <v>15.600000000000003</v>
      </c>
      <c r="T13" s="57">
        <f t="shared" si="3"/>
        <v>1</v>
      </c>
      <c r="U13" s="57">
        <f t="shared" si="4"/>
        <v>1</v>
      </c>
      <c r="V13" s="57">
        <f t="shared" si="5"/>
        <v>2</v>
      </c>
      <c r="W13" s="57">
        <f t="shared" si="6"/>
        <v>2</v>
      </c>
      <c r="X13" s="58">
        <f t="shared" si="7"/>
        <v>1</v>
      </c>
    </row>
    <row r="14" spans="1:24" ht="12.75">
      <c r="A14" s="13">
        <v>7</v>
      </c>
      <c r="B14" s="15" t="s">
        <v>135</v>
      </c>
      <c r="C14" s="16">
        <v>91</v>
      </c>
      <c r="D14" s="31" t="s">
        <v>24</v>
      </c>
      <c r="E14" s="15" t="s">
        <v>25</v>
      </c>
      <c r="F14" s="18">
        <v>0.00034351851851851855</v>
      </c>
      <c r="G14" s="18">
        <v>0.0007736111111111112</v>
      </c>
      <c r="H14" s="18">
        <v>0.0002699074074074074</v>
      </c>
      <c r="I14" s="18">
        <v>0.0005968750000000001</v>
      </c>
      <c r="J14" s="29"/>
      <c r="K14" s="29"/>
      <c r="L14" s="29"/>
      <c r="M14" s="29"/>
      <c r="N14" s="59">
        <f t="shared" si="0"/>
        <v>1</v>
      </c>
      <c r="O14" s="60">
        <f t="shared" si="2"/>
        <v>7</v>
      </c>
      <c r="P14" s="60" t="s">
        <v>108</v>
      </c>
      <c r="Q14" s="57" t="str">
        <f t="shared" si="1"/>
        <v>КМС</v>
      </c>
      <c r="R14" s="57">
        <f>COUNTIF(Q$8:Q$108,P$14)</f>
        <v>2</v>
      </c>
      <c r="S14" s="57">
        <f>S13+0.2*R13+0.4*R14+0.2*R15</f>
        <v>16.400000000000002</v>
      </c>
      <c r="T14" s="57">
        <f t="shared" si="3"/>
        <v>1</v>
      </c>
      <c r="U14" s="57">
        <f t="shared" si="4"/>
        <v>1</v>
      </c>
      <c r="V14" s="57">
        <f t="shared" si="5"/>
        <v>2</v>
      </c>
      <c r="W14" s="57">
        <f t="shared" si="6"/>
        <v>2</v>
      </c>
      <c r="X14" s="58">
        <f t="shared" si="7"/>
        <v>1</v>
      </c>
    </row>
    <row r="15" spans="1:24" ht="12.75">
      <c r="A15" s="13">
        <v>8</v>
      </c>
      <c r="B15" s="15" t="s">
        <v>136</v>
      </c>
      <c r="C15" s="16">
        <v>91</v>
      </c>
      <c r="D15" s="16">
        <v>1</v>
      </c>
      <c r="E15" s="15" t="s">
        <v>137</v>
      </c>
      <c r="F15" s="18">
        <v>0.0003003472222222222</v>
      </c>
      <c r="G15" s="18">
        <v>0.0006798611111111111</v>
      </c>
      <c r="H15" s="18">
        <v>0.0002564814814814815</v>
      </c>
      <c r="I15" s="18">
        <v>0.0006216435185185186</v>
      </c>
      <c r="J15" s="29"/>
      <c r="K15" s="29"/>
      <c r="L15" s="29"/>
      <c r="M15" s="29"/>
      <c r="N15" s="59">
        <f t="shared" si="0"/>
        <v>1</v>
      </c>
      <c r="O15" s="60">
        <f t="shared" si="2"/>
        <v>8</v>
      </c>
      <c r="P15" s="60" t="s">
        <v>99</v>
      </c>
      <c r="Q15" s="57">
        <f t="shared" si="1"/>
        <v>1</v>
      </c>
      <c r="R15" s="57">
        <f>COUNTIF(Q$8:Q$108,P$15)</f>
        <v>0</v>
      </c>
      <c r="S15" s="57">
        <f>S14+0.2*R14+0.4*R15+0.2*R16</f>
        <v>17</v>
      </c>
      <c r="T15" s="57">
        <f t="shared" si="3"/>
        <v>1</v>
      </c>
      <c r="U15" s="57">
        <f t="shared" si="4"/>
        <v>2</v>
      </c>
      <c r="V15" s="57">
        <f t="shared" si="5"/>
        <v>2</v>
      </c>
      <c r="W15" s="57">
        <f t="shared" si="6"/>
        <v>2</v>
      </c>
      <c r="X15" s="58">
        <f t="shared" si="7"/>
        <v>1</v>
      </c>
    </row>
    <row r="16" spans="1:24" ht="12.75">
      <c r="A16" s="13">
        <v>9</v>
      </c>
      <c r="B16" s="15" t="s">
        <v>138</v>
      </c>
      <c r="C16" s="16">
        <v>90</v>
      </c>
      <c r="D16" s="16">
        <v>1</v>
      </c>
      <c r="E16" s="15" t="s">
        <v>22</v>
      </c>
      <c r="F16" s="18">
        <v>0.00038483796296296297</v>
      </c>
      <c r="G16" s="18">
        <v>0.0008298611111111112</v>
      </c>
      <c r="H16" s="18">
        <v>0.00033877314814814816</v>
      </c>
      <c r="I16" s="18">
        <v>0.0006479166666666666</v>
      </c>
      <c r="J16" s="29"/>
      <c r="K16" s="29"/>
      <c r="L16" s="29"/>
      <c r="M16" s="29"/>
      <c r="N16" s="59">
        <f t="shared" si="0"/>
        <v>1</v>
      </c>
      <c r="O16" s="60">
        <f t="shared" si="2"/>
        <v>9</v>
      </c>
      <c r="P16" s="60" t="s">
        <v>106</v>
      </c>
      <c r="Q16" s="57">
        <f t="shared" si="1"/>
        <v>1</v>
      </c>
      <c r="R16" s="57">
        <f>COUNTIF(Q$8:Q$108,P$16)</f>
        <v>1</v>
      </c>
      <c r="S16" s="57">
        <f>S15+0.2*R15+0.4*R16+0.2*R17</f>
        <v>17.4</v>
      </c>
      <c r="T16" s="57">
        <f t="shared" si="3"/>
        <v>1</v>
      </c>
      <c r="U16" s="57">
        <f t="shared" si="4"/>
        <v>2</v>
      </c>
      <c r="V16" s="57">
        <f t="shared" si="5"/>
        <v>2</v>
      </c>
      <c r="W16" s="57">
        <f t="shared" si="6"/>
        <v>2</v>
      </c>
      <c r="X16" s="58">
        <f t="shared" si="7"/>
        <v>1</v>
      </c>
    </row>
    <row r="17" spans="1:24" ht="12.75">
      <c r="A17" s="13">
        <v>10</v>
      </c>
      <c r="B17" s="15" t="s">
        <v>139</v>
      </c>
      <c r="C17" s="16">
        <v>90</v>
      </c>
      <c r="D17" s="16">
        <v>1</v>
      </c>
      <c r="E17" s="15" t="s">
        <v>25</v>
      </c>
      <c r="F17" s="18">
        <v>0.0003113425925925926</v>
      </c>
      <c r="G17" s="18">
        <v>0.0006769675925925926</v>
      </c>
      <c r="H17" s="18">
        <v>0.00029421296296296297</v>
      </c>
      <c r="I17" s="18">
        <v>0.0006759259259259258</v>
      </c>
      <c r="J17" s="29"/>
      <c r="K17" s="29"/>
      <c r="L17" s="29"/>
      <c r="M17" s="29"/>
      <c r="N17" s="59">
        <f t="shared" si="0"/>
        <v>1</v>
      </c>
      <c r="O17" s="60">
        <f t="shared" si="2"/>
        <v>10</v>
      </c>
      <c r="P17" s="62" t="s">
        <v>44</v>
      </c>
      <c r="Q17" s="57">
        <f t="shared" si="1"/>
        <v>1</v>
      </c>
      <c r="R17" s="57">
        <f>COUNTIF(Q$8:Q$108,P$17)</f>
        <v>0</v>
      </c>
      <c r="S17" s="57"/>
      <c r="T17" s="57">
        <f t="shared" si="3"/>
        <v>1</v>
      </c>
      <c r="U17" s="57">
        <f t="shared" si="4"/>
        <v>2</v>
      </c>
      <c r="V17" s="57">
        <f t="shared" si="5"/>
        <v>2</v>
      </c>
      <c r="W17" s="57">
        <f t="shared" si="6"/>
        <v>2</v>
      </c>
      <c r="X17" s="58">
        <f t="shared" si="7"/>
        <v>1</v>
      </c>
    </row>
    <row r="18" spans="1:24" ht="12.75">
      <c r="A18" s="13">
        <v>11</v>
      </c>
      <c r="B18" s="15" t="s">
        <v>140</v>
      </c>
      <c r="C18" s="16">
        <v>90</v>
      </c>
      <c r="D18" s="16">
        <v>1</v>
      </c>
      <c r="E18" s="15" t="s">
        <v>22</v>
      </c>
      <c r="F18" s="18">
        <v>0.0003527777777777778</v>
      </c>
      <c r="G18" s="18">
        <v>0.0008165509259259259</v>
      </c>
      <c r="H18" s="18">
        <v>0.0003133101851851852</v>
      </c>
      <c r="I18" s="18">
        <v>0.0006896990740740742</v>
      </c>
      <c r="J18" s="29"/>
      <c r="K18" s="29"/>
      <c r="L18" s="29"/>
      <c r="M18" s="29"/>
      <c r="N18" s="59">
        <f t="shared" si="0"/>
        <v>1</v>
      </c>
      <c r="O18" s="60">
        <f t="shared" si="2"/>
        <v>11</v>
      </c>
      <c r="P18" s="57">
        <v>88</v>
      </c>
      <c r="Q18" s="57">
        <f t="shared" si="1"/>
        <v>1</v>
      </c>
      <c r="R18" s="57"/>
      <c r="S18" s="57"/>
      <c r="T18" s="57">
        <f t="shared" si="3"/>
        <v>1</v>
      </c>
      <c r="U18" s="57">
        <f t="shared" si="4"/>
        <v>2</v>
      </c>
      <c r="V18" s="57">
        <f t="shared" si="5"/>
        <v>2</v>
      </c>
      <c r="W18" s="57">
        <f t="shared" si="6"/>
        <v>2</v>
      </c>
      <c r="X18" s="58">
        <f t="shared" si="7"/>
        <v>1</v>
      </c>
    </row>
    <row r="19" spans="1:24" ht="12.75">
      <c r="A19" s="13">
        <v>12</v>
      </c>
      <c r="B19" s="15" t="s">
        <v>141</v>
      </c>
      <c r="C19" s="16">
        <v>90</v>
      </c>
      <c r="D19" s="16">
        <v>1</v>
      </c>
      <c r="E19" s="15" t="s">
        <v>34</v>
      </c>
      <c r="F19" s="18">
        <v>0.00030671296296296295</v>
      </c>
      <c r="G19" s="18">
        <v>0.0006402777777777778</v>
      </c>
      <c r="H19" s="18">
        <v>0.0003444444444444445</v>
      </c>
      <c r="I19" s="18">
        <v>0.0007204861111111111</v>
      </c>
      <c r="J19" s="29"/>
      <c r="K19" s="29"/>
      <c r="L19" s="29"/>
      <c r="M19" s="29"/>
      <c r="N19" s="59">
        <f t="shared" si="0"/>
        <v>1</v>
      </c>
      <c r="O19" s="60">
        <f t="shared" si="2"/>
        <v>12</v>
      </c>
      <c r="P19" s="60">
        <v>87</v>
      </c>
      <c r="Q19" s="57">
        <f t="shared" si="1"/>
        <v>1</v>
      </c>
      <c r="R19" s="57"/>
      <c r="S19" s="57"/>
      <c r="T19" s="57">
        <f t="shared" si="3"/>
        <v>2</v>
      </c>
      <c r="U19" s="57">
        <f t="shared" si="4"/>
        <v>2</v>
      </c>
      <c r="V19" s="57">
        <f t="shared" si="5"/>
        <v>3</v>
      </c>
      <c r="W19" s="57">
        <f t="shared" si="6"/>
        <v>3</v>
      </c>
      <c r="X19" s="58">
        <f t="shared" si="7"/>
        <v>2</v>
      </c>
    </row>
    <row r="20" spans="1:24" ht="12.75">
      <c r="A20" s="13">
        <v>13</v>
      </c>
      <c r="B20" s="15" t="s">
        <v>142</v>
      </c>
      <c r="C20" s="16">
        <v>91</v>
      </c>
      <c r="D20" s="16">
        <v>1</v>
      </c>
      <c r="E20" s="15" t="s">
        <v>156</v>
      </c>
      <c r="F20" s="18">
        <v>0.00036574074074074075</v>
      </c>
      <c r="G20" s="18">
        <v>0.0009629629629629631</v>
      </c>
      <c r="H20" s="18">
        <v>0.0003229166666666666</v>
      </c>
      <c r="I20" s="18">
        <v>0.0007321759259259259</v>
      </c>
      <c r="J20" s="29"/>
      <c r="K20" s="29"/>
      <c r="L20" s="29"/>
      <c r="M20" s="29"/>
      <c r="N20" s="59">
        <f t="shared" si="0"/>
        <v>1</v>
      </c>
      <c r="O20" s="60">
        <f t="shared" si="2"/>
        <v>13</v>
      </c>
      <c r="P20" s="60" t="s">
        <v>46</v>
      </c>
      <c r="Q20" s="57">
        <f t="shared" si="1"/>
        <v>1</v>
      </c>
      <c r="R20" s="57"/>
      <c r="S20" s="57"/>
      <c r="T20" s="57">
        <f t="shared" si="3"/>
        <v>2</v>
      </c>
      <c r="U20" s="57">
        <f t="shared" si="4"/>
        <v>2</v>
      </c>
      <c r="V20" s="57">
        <f t="shared" si="5"/>
        <v>3</v>
      </c>
      <c r="W20" s="57">
        <f t="shared" si="6"/>
        <v>3</v>
      </c>
      <c r="X20" s="58">
        <f t="shared" si="7"/>
        <v>2</v>
      </c>
    </row>
    <row r="21" spans="1:24" ht="12.75">
      <c r="A21" s="13">
        <v>14</v>
      </c>
      <c r="B21" s="15" t="s">
        <v>143</v>
      </c>
      <c r="C21" s="16">
        <v>91</v>
      </c>
      <c r="D21" s="16">
        <v>1</v>
      </c>
      <c r="E21" s="15" t="s">
        <v>144</v>
      </c>
      <c r="F21" s="18">
        <v>0.00043993055555555555</v>
      </c>
      <c r="G21" s="18">
        <v>0.0009356481481481481</v>
      </c>
      <c r="H21" s="18">
        <v>0.00035</v>
      </c>
      <c r="I21" s="18">
        <v>0.0007895833333333334</v>
      </c>
      <c r="J21" s="29"/>
      <c r="K21" s="29"/>
      <c r="L21" s="29"/>
      <c r="M21" s="29"/>
      <c r="N21" s="59">
        <f t="shared" si="0"/>
        <v>1</v>
      </c>
      <c r="O21" s="60">
        <f t="shared" si="2"/>
        <v>14</v>
      </c>
      <c r="P21" s="60"/>
      <c r="Q21" s="57">
        <f t="shared" si="1"/>
        <v>1</v>
      </c>
      <c r="R21" s="57"/>
      <c r="S21" s="57"/>
      <c r="T21" s="57">
        <f t="shared" si="3"/>
        <v>2</v>
      </c>
      <c r="U21" s="57">
        <f t="shared" si="4"/>
        <v>2</v>
      </c>
      <c r="V21" s="57">
        <f t="shared" si="5"/>
        <v>3</v>
      </c>
      <c r="W21" s="57">
        <f t="shared" si="6"/>
        <v>3</v>
      </c>
      <c r="X21" s="58">
        <f t="shared" si="7"/>
        <v>2</v>
      </c>
    </row>
    <row r="22" spans="1:24" ht="12.75">
      <c r="A22" s="13">
        <v>15</v>
      </c>
      <c r="B22" s="15" t="s">
        <v>145</v>
      </c>
      <c r="C22" s="16">
        <v>91</v>
      </c>
      <c r="D22" s="16">
        <v>1</v>
      </c>
      <c r="E22" s="15" t="s">
        <v>156</v>
      </c>
      <c r="F22" s="18">
        <v>0.0004143518518518518</v>
      </c>
      <c r="G22" s="18">
        <v>0.0009267361111111111</v>
      </c>
      <c r="H22" s="18">
        <v>0.00034363425925925924</v>
      </c>
      <c r="I22" s="18">
        <v>0.0008290509259259259</v>
      </c>
      <c r="J22" s="29"/>
      <c r="K22" s="29"/>
      <c r="L22" s="29"/>
      <c r="M22" s="29"/>
      <c r="N22" s="59">
        <f t="shared" si="0"/>
        <v>1</v>
      </c>
      <c r="O22" s="60">
        <f t="shared" si="2"/>
        <v>15</v>
      </c>
      <c r="P22" s="60"/>
      <c r="Q22" s="57">
        <f t="shared" si="1"/>
        <v>1</v>
      </c>
      <c r="R22" s="57"/>
      <c r="S22" s="57"/>
      <c r="T22" s="57">
        <f t="shared" si="3"/>
        <v>3</v>
      </c>
      <c r="U22" s="57">
        <f t="shared" si="4"/>
        <v>2</v>
      </c>
      <c r="V22" s="57">
        <f t="shared" si="5"/>
        <v>4</v>
      </c>
      <c r="W22" s="57">
        <f t="shared" si="6"/>
        <v>4</v>
      </c>
      <c r="X22" s="58">
        <f t="shared" si="7"/>
        <v>3</v>
      </c>
    </row>
    <row r="23" spans="1:24" ht="13.5" thickBot="1">
      <c r="A23" s="19">
        <v>16</v>
      </c>
      <c r="B23" s="23" t="s">
        <v>146</v>
      </c>
      <c r="C23" s="21">
        <v>91</v>
      </c>
      <c r="D23" s="21">
        <v>1</v>
      </c>
      <c r="E23" s="23" t="s">
        <v>137</v>
      </c>
      <c r="F23" s="24">
        <v>0.0004884259259259259</v>
      </c>
      <c r="G23" s="24">
        <v>0.0011578703703703703</v>
      </c>
      <c r="H23" s="24">
        <v>0.0004905092592592592</v>
      </c>
      <c r="I23" s="24">
        <v>0.0009517361111111111</v>
      </c>
      <c r="J23" s="29"/>
      <c r="K23" s="29"/>
      <c r="L23" s="29"/>
      <c r="M23" s="29"/>
      <c r="N23" s="59">
        <f t="shared" si="0"/>
        <v>1</v>
      </c>
      <c r="O23" s="60">
        <f t="shared" si="2"/>
        <v>16</v>
      </c>
      <c r="P23" s="57"/>
      <c r="Q23" s="57">
        <f t="shared" si="1"/>
        <v>1</v>
      </c>
      <c r="R23" s="57"/>
      <c r="S23" s="57"/>
      <c r="T23" s="57" t="str">
        <f t="shared" si="3"/>
        <v>1ю</v>
      </c>
      <c r="U23" s="57">
        <f t="shared" si="4"/>
        <v>2</v>
      </c>
      <c r="V23" s="57">
        <f t="shared" si="5"/>
        <v>5</v>
      </c>
      <c r="W23" s="57">
        <f t="shared" si="6"/>
        <v>5</v>
      </c>
      <c r="X23" s="58" t="str">
        <f t="shared" si="7"/>
        <v>1ю</v>
      </c>
    </row>
    <row r="24" spans="1:24" ht="12.75">
      <c r="A24" s="45">
        <v>17</v>
      </c>
      <c r="B24" s="26" t="s">
        <v>147</v>
      </c>
      <c r="C24" s="27">
        <v>91</v>
      </c>
      <c r="D24" s="27">
        <v>1</v>
      </c>
      <c r="E24" s="26" t="s">
        <v>34</v>
      </c>
      <c r="F24" s="28">
        <v>0.000717361111111111</v>
      </c>
      <c r="G24" s="28">
        <v>0.0014978009259259259</v>
      </c>
      <c r="H24" s="29"/>
      <c r="I24" s="29"/>
      <c r="J24" s="29"/>
      <c r="K24" s="29"/>
      <c r="L24" s="29"/>
      <c r="M24" s="29"/>
      <c r="N24" s="59">
        <f t="shared" si="0"/>
        <v>1</v>
      </c>
      <c r="O24" s="60">
        <f t="shared" si="2"/>
        <v>17</v>
      </c>
      <c r="P24" s="57"/>
      <c r="Q24" s="57">
        <f t="shared" si="1"/>
        <v>1</v>
      </c>
      <c r="R24" s="57"/>
      <c r="S24" s="57"/>
      <c r="T24" s="57" t="str">
        <f t="shared" si="3"/>
        <v>2ю</v>
      </c>
      <c r="U24" s="57">
        <f t="shared" si="4"/>
        <v>2</v>
      </c>
      <c r="V24" s="57">
        <f t="shared" si="5"/>
        <v>6</v>
      </c>
      <c r="W24" s="57">
        <f t="shared" si="6"/>
        <v>6</v>
      </c>
      <c r="X24" s="58" t="str">
        <f t="shared" si="7"/>
        <v>2ю</v>
      </c>
    </row>
    <row r="25" spans="1:24" ht="12.75">
      <c r="A25" s="13">
        <v>18</v>
      </c>
      <c r="B25" s="15" t="s">
        <v>148</v>
      </c>
      <c r="C25" s="16">
        <v>90</v>
      </c>
      <c r="D25" s="16" t="s">
        <v>108</v>
      </c>
      <c r="E25" s="15" t="s">
        <v>42</v>
      </c>
      <c r="F25" s="18">
        <v>0.0005383101851851852</v>
      </c>
      <c r="G25" s="18" t="s">
        <v>26</v>
      </c>
      <c r="H25" s="29"/>
      <c r="I25" s="29"/>
      <c r="J25" s="29"/>
      <c r="K25" s="29"/>
      <c r="L25" s="29"/>
      <c r="M25" s="29"/>
      <c r="N25" s="59">
        <f t="shared" si="0"/>
        <v>1</v>
      </c>
      <c r="O25" s="60">
        <f t="shared" si="2"/>
        <v>18</v>
      </c>
      <c r="P25" s="57"/>
      <c r="Q25" s="57" t="str">
        <f t="shared" si="1"/>
        <v>1ю</v>
      </c>
      <c r="R25" s="57"/>
      <c r="S25" s="57"/>
      <c r="T25" s="57" t="str">
        <f t="shared" si="3"/>
        <v>-</v>
      </c>
      <c r="U25" s="57">
        <f t="shared" si="4"/>
        <v>5</v>
      </c>
      <c r="V25" s="57">
        <f t="shared" si="5"/>
        <v>8</v>
      </c>
      <c r="W25" s="57">
        <f t="shared" si="6"/>
        <v>8</v>
      </c>
      <c r="X25"/>
    </row>
    <row r="26" spans="1:24" ht="12.75">
      <c r="A26" s="13">
        <v>19</v>
      </c>
      <c r="B26" s="15" t="s">
        <v>149</v>
      </c>
      <c r="C26" s="16">
        <v>91</v>
      </c>
      <c r="D26" s="16">
        <v>2</v>
      </c>
      <c r="E26" s="15" t="s">
        <v>34</v>
      </c>
      <c r="F26" s="18">
        <v>0.0008733796296296297</v>
      </c>
      <c r="G26" s="18" t="s">
        <v>26</v>
      </c>
      <c r="H26" s="29"/>
      <c r="I26" s="29"/>
      <c r="J26" s="29"/>
      <c r="K26" s="29"/>
      <c r="L26" s="29"/>
      <c r="M26" s="29"/>
      <c r="N26" s="59">
        <f t="shared" si="0"/>
        <v>1</v>
      </c>
      <c r="O26" s="60">
        <f t="shared" si="2"/>
        <v>19</v>
      </c>
      <c r="P26" s="57"/>
      <c r="Q26" s="57">
        <f t="shared" si="1"/>
        <v>2</v>
      </c>
      <c r="R26" s="57"/>
      <c r="S26" s="57"/>
      <c r="T26" s="57" t="str">
        <f t="shared" si="3"/>
        <v>-</v>
      </c>
      <c r="U26" s="57">
        <f t="shared" si="4"/>
        <v>3</v>
      </c>
      <c r="V26" s="57">
        <f t="shared" si="5"/>
        <v>8</v>
      </c>
      <c r="W26" s="57">
        <f t="shared" si="6"/>
        <v>8</v>
      </c>
      <c r="X26"/>
    </row>
    <row r="27" spans="1:24" ht="12.75">
      <c r="A27" s="17"/>
      <c r="B27" s="38" t="s">
        <v>150</v>
      </c>
      <c r="C27" s="16">
        <v>91</v>
      </c>
      <c r="D27" s="16" t="s">
        <v>106</v>
      </c>
      <c r="E27" s="15" t="s">
        <v>34</v>
      </c>
      <c r="F27" s="18" t="s">
        <v>26</v>
      </c>
      <c r="G27" s="18"/>
      <c r="H27" s="29"/>
      <c r="I27" s="29"/>
      <c r="J27" s="29"/>
      <c r="K27" s="29"/>
      <c r="L27" s="29"/>
      <c r="M27" s="29"/>
      <c r="N27" s="59">
        <f t="shared" si="0"/>
        <v>0</v>
      </c>
      <c r="O27" s="60">
        <f t="shared" si="2"/>
        <v>1000</v>
      </c>
      <c r="P27" s="57"/>
      <c r="Q27" s="57" t="str">
        <f t="shared" si="1"/>
        <v>3ю</v>
      </c>
      <c r="R27" s="57"/>
      <c r="S27" s="57"/>
      <c r="T27" s="57" t="str">
        <f t="shared" si="3"/>
        <v>-</v>
      </c>
      <c r="U27" s="57">
        <f t="shared" si="4"/>
        <v>7</v>
      </c>
      <c r="V27" s="57">
        <f t="shared" si="5"/>
        <v>8</v>
      </c>
      <c r="W27" s="57">
        <f t="shared" si="6"/>
        <v>8</v>
      </c>
      <c r="X27"/>
    </row>
    <row r="28" spans="1:24" ht="12.75">
      <c r="A28" s="17"/>
      <c r="B28" s="15" t="s">
        <v>151</v>
      </c>
      <c r="C28" s="16">
        <v>91</v>
      </c>
      <c r="D28" s="16" t="s">
        <v>108</v>
      </c>
      <c r="E28" s="15" t="s">
        <v>34</v>
      </c>
      <c r="F28" s="18" t="s">
        <v>26</v>
      </c>
      <c r="G28" s="18"/>
      <c r="H28" s="29"/>
      <c r="I28" s="29"/>
      <c r="J28" s="29"/>
      <c r="K28" s="29"/>
      <c r="L28" s="29"/>
      <c r="M28" s="29"/>
      <c r="N28" s="59">
        <f t="shared" si="0"/>
        <v>0</v>
      </c>
      <c r="O28" s="60">
        <f t="shared" si="2"/>
        <v>1000</v>
      </c>
      <c r="P28" s="57"/>
      <c r="Q28" s="57" t="str">
        <f t="shared" si="1"/>
        <v>1ю</v>
      </c>
      <c r="R28" s="57"/>
      <c r="S28" s="57"/>
      <c r="T28" s="57" t="str">
        <f t="shared" si="3"/>
        <v>-</v>
      </c>
      <c r="U28" s="57">
        <f t="shared" si="4"/>
        <v>5</v>
      </c>
      <c r="V28" s="57">
        <f t="shared" si="5"/>
        <v>8</v>
      </c>
      <c r="W28" s="57">
        <f t="shared" si="6"/>
        <v>8</v>
      </c>
      <c r="X28"/>
    </row>
    <row r="29" spans="1:24" ht="12.75">
      <c r="A29" s="17"/>
      <c r="B29" s="15" t="s">
        <v>152</v>
      </c>
      <c r="C29" s="16">
        <v>91</v>
      </c>
      <c r="D29" s="16">
        <v>2</v>
      </c>
      <c r="E29" s="15" t="s">
        <v>34</v>
      </c>
      <c r="F29" s="18" t="s">
        <v>26</v>
      </c>
      <c r="G29" s="18"/>
      <c r="H29" s="29"/>
      <c r="I29" s="29"/>
      <c r="J29" s="29"/>
      <c r="K29" s="29"/>
      <c r="L29" s="29"/>
      <c r="M29" s="29"/>
      <c r="N29" s="59">
        <f t="shared" si="0"/>
        <v>0</v>
      </c>
      <c r="O29" s="60">
        <f t="shared" si="2"/>
        <v>1000</v>
      </c>
      <c r="P29" s="57"/>
      <c r="Q29" s="57">
        <f t="shared" si="1"/>
        <v>2</v>
      </c>
      <c r="R29" s="57"/>
      <c r="S29" s="57"/>
      <c r="T29" s="57" t="str">
        <f t="shared" si="3"/>
        <v>-</v>
      </c>
      <c r="U29" s="57">
        <f t="shared" si="4"/>
        <v>3</v>
      </c>
      <c r="V29" s="57">
        <f t="shared" si="5"/>
        <v>8</v>
      </c>
      <c r="W29" s="57">
        <f t="shared" si="6"/>
        <v>8</v>
      </c>
      <c r="X29"/>
    </row>
  </sheetData>
  <autoFilter ref="B8:F29"/>
  <mergeCells count="8">
    <mergeCell ref="B2:M2"/>
    <mergeCell ref="B4:M4"/>
    <mergeCell ref="A1:X1"/>
    <mergeCell ref="A5:M5"/>
    <mergeCell ref="F6:G6"/>
    <mergeCell ref="H6:I6"/>
    <mergeCell ref="J6:K6"/>
    <mergeCell ref="L6:M6"/>
  </mergeCells>
  <printOptions/>
  <pageMargins left="0.24" right="0.26" top="1" bottom="0.49" header="0.5" footer="0.5"/>
  <pageSetup horizontalDpi="200" verticalDpi="2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4"/>
  <sheetViews>
    <sheetView zoomScaleSheetLayoutView="100" workbookViewId="0" topLeftCell="A1">
      <selection activeCell="A8" sqref="A8:E10"/>
    </sheetView>
  </sheetViews>
  <sheetFormatPr defaultColWidth="9.00390625" defaultRowHeight="12.75"/>
  <cols>
    <col min="1" max="1" width="5.25390625" style="0" customWidth="1"/>
    <col min="2" max="2" width="19.00390625" style="0" customWidth="1"/>
    <col min="3" max="3" width="5.125" style="0" customWidth="1"/>
    <col min="4" max="4" width="5.625" style="0" customWidth="1"/>
    <col min="5" max="5" width="19.875" style="0" customWidth="1"/>
    <col min="6" max="13" width="7.625" style="0" customWidth="1"/>
    <col min="14" max="14" width="2.375" style="0" hidden="1" customWidth="1"/>
    <col min="15" max="15" width="5.875" style="0" hidden="1" customWidth="1"/>
    <col min="16" max="17" width="7.125" style="1" hidden="1" customWidth="1"/>
    <col min="18" max="18" width="3.625" style="1" hidden="1" customWidth="1"/>
    <col min="19" max="19" width="5.875" style="0" hidden="1" customWidth="1"/>
    <col min="20" max="20" width="5.375" style="1" hidden="1" customWidth="1"/>
    <col min="21" max="23" width="2.375" style="1" hidden="1" customWidth="1"/>
    <col min="24" max="24" width="9.125" style="1" customWidth="1"/>
  </cols>
  <sheetData>
    <row r="1" spans="2:13" ht="13.5" customHeight="1"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2:13" ht="12.75"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ht="12.75">
      <c r="M3" s="5" t="s">
        <v>2</v>
      </c>
    </row>
    <row r="4" spans="2:13" ht="9" customHeight="1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3" ht="17.25" customHeight="1">
      <c r="A5" s="106" t="s">
        <v>160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3" ht="13.5" thickBot="1">
      <c r="A6" s="71" t="s">
        <v>50</v>
      </c>
      <c r="F6" s="111" t="s">
        <v>4</v>
      </c>
      <c r="G6" s="111"/>
      <c r="H6" s="109" t="s">
        <v>5</v>
      </c>
      <c r="I6" s="110"/>
      <c r="J6" s="108" t="s">
        <v>6</v>
      </c>
      <c r="K6" s="108"/>
      <c r="L6" s="112" t="s">
        <v>7</v>
      </c>
      <c r="M6" s="113"/>
    </row>
    <row r="7" spans="1:24" s="11" customFormat="1" ht="24.75" customHeight="1" thickBot="1">
      <c r="A7" s="8" t="s">
        <v>8</v>
      </c>
      <c r="B7" s="10" t="s">
        <v>9</v>
      </c>
      <c r="C7" s="10" t="s">
        <v>10</v>
      </c>
      <c r="D7" s="10" t="s">
        <v>11</v>
      </c>
      <c r="E7" s="10" t="s">
        <v>76</v>
      </c>
      <c r="F7" s="7" t="s">
        <v>13</v>
      </c>
      <c r="G7" s="7" t="s">
        <v>14</v>
      </c>
      <c r="H7" s="6" t="s">
        <v>13</v>
      </c>
      <c r="I7" s="7" t="s">
        <v>14</v>
      </c>
      <c r="J7" s="7" t="s">
        <v>13</v>
      </c>
      <c r="K7" s="7" t="s">
        <v>14</v>
      </c>
      <c r="L7" s="7" t="s">
        <v>13</v>
      </c>
      <c r="M7" s="7" t="s">
        <v>14</v>
      </c>
      <c r="N7" s="55"/>
      <c r="O7" s="56"/>
      <c r="P7" s="56"/>
      <c r="Q7" s="57"/>
      <c r="R7" s="57"/>
      <c r="S7" s="57"/>
      <c r="T7" s="57"/>
      <c r="U7" s="57"/>
      <c r="V7" s="57"/>
      <c r="W7" s="57"/>
      <c r="X7" s="58" t="s">
        <v>154</v>
      </c>
    </row>
    <row r="8" spans="1:24" ht="12.75">
      <c r="A8" s="13">
        <v>1</v>
      </c>
      <c r="B8" s="15" t="s">
        <v>77</v>
      </c>
      <c r="C8" s="16">
        <v>90</v>
      </c>
      <c r="D8" s="16" t="s">
        <v>24</v>
      </c>
      <c r="E8" s="15" t="s">
        <v>32</v>
      </c>
      <c r="F8" s="18">
        <v>0.00020381944444444443</v>
      </c>
      <c r="G8" s="18">
        <v>0.000450462962962963</v>
      </c>
      <c r="H8" s="18">
        <v>0.00016331018518518517</v>
      </c>
      <c r="I8" s="18">
        <v>0.0003741898148148148</v>
      </c>
      <c r="J8" s="18">
        <v>0.00016041666666666664</v>
      </c>
      <c r="K8" s="18">
        <f>J8+K14</f>
        <v>0.00016041666666666664</v>
      </c>
      <c r="L8" s="18">
        <v>0.00017592592592592592</v>
      </c>
      <c r="M8" s="18">
        <v>0.00032638888888888887</v>
      </c>
      <c r="N8" s="59">
        <f aca="true" t="shared" si="0" ref="N8:N54">COUNTIF($A$8:$A$133,$A8)</f>
        <v>1</v>
      </c>
      <c r="O8" s="60">
        <f>IF(ISBLANK($A8),1000,($A8*N8+(N8-1)*N8/2)/N8)</f>
        <v>1</v>
      </c>
      <c r="P8" s="60" t="s">
        <v>155</v>
      </c>
      <c r="Q8" s="57" t="str">
        <f aca="true" t="shared" si="1" ref="Q8:Q54">IF($F8=P$20,"-",IF(OR(AND($D8=P$14,$C8&gt;P$19),AND($D8=P$17,$C8&lt;P$18)),P$14,$D8))</f>
        <v>КМС</v>
      </c>
      <c r="R8" s="57">
        <f>COUNTIF(Q$8:Q$133,P$8)</f>
        <v>0</v>
      </c>
      <c r="S8" s="61"/>
      <c r="T8" s="57" t="str">
        <f>IF(O8&gt;S$10,IF(O8&gt;S$11,IF(O8&gt;S$12,IF(O8&gt;S$13,IF(O8&gt;S$14,IF(O8&gt;S$15,IF(O8&gt;S$16,"-",P$16),P$15),P$14),P$13),P$12),P$11),P$10)</f>
        <v>КМС</v>
      </c>
      <c r="U8" s="57">
        <f>IF(OR(Q8=P$8,Q8=P$9,Q8=P$10),1,IF(Q8=P$11,2,IF(Q8=P$12,3,IF(Q8=P$13,4,IF(Q8=P$14,5,IF(Q8=P$15,6,IF(Q8=P$16,7,8)))))))</f>
        <v>1</v>
      </c>
      <c r="V8" s="57">
        <f>IF(T8=P$10,1,IF(T8=P$11,2,IF(T8=P$12,3,IF(T8=P$13,4,IF(T8=P$14,5,IF(T8=P$15,6,IF(T8=P$16,7,8)))))))</f>
        <v>1</v>
      </c>
      <c r="W8" s="57">
        <f>IF(U8-V8&gt;1,U8-1,V8)</f>
        <v>1</v>
      </c>
      <c r="X8" s="58" t="str">
        <f>IF(W8=1,P$10,IF(W8=2,P$11,IF(W8=3,P$12,IF(W8=4,P$13,IF(AND(W8=5,$C8&gt;P$19),P$14,IF(AND(W8=6,$C8&gt;P$19),P$15,IF(AND(W8=7,$C8&gt;P$19),P$16,"-")))))))</f>
        <v>КМС</v>
      </c>
    </row>
    <row r="9" spans="1:24" ht="12.75">
      <c r="A9" s="13">
        <v>2</v>
      </c>
      <c r="B9" s="15" t="s">
        <v>78</v>
      </c>
      <c r="C9" s="16">
        <v>90</v>
      </c>
      <c r="D9" s="16" t="s">
        <v>24</v>
      </c>
      <c r="E9" s="15" t="s">
        <v>156</v>
      </c>
      <c r="F9" s="18">
        <v>0.00017974537037037037</v>
      </c>
      <c r="G9" s="18">
        <v>0.00039317129629629625</v>
      </c>
      <c r="H9" s="18">
        <v>0.00015729166666666666</v>
      </c>
      <c r="I9" s="18">
        <v>0.0003541666666666667</v>
      </c>
      <c r="J9" s="44">
        <v>0.0001480324074074074</v>
      </c>
      <c r="K9" s="44">
        <v>0.00032650462962962966</v>
      </c>
      <c r="L9" s="18">
        <v>0.00016006944444444445</v>
      </c>
      <c r="M9" s="18">
        <v>0.0003297453703703704</v>
      </c>
      <c r="N9" s="59">
        <f t="shared" si="0"/>
        <v>1</v>
      </c>
      <c r="O9" s="60">
        <f aca="true" t="shared" si="2" ref="O9:O54">IF(ISBLANK($A9),1000,($A9*N9+(N9-1)*N9/2)/N9)</f>
        <v>2</v>
      </c>
      <c r="P9" s="60" t="s">
        <v>17</v>
      </c>
      <c r="Q9" s="57" t="str">
        <f t="shared" si="1"/>
        <v>КМС</v>
      </c>
      <c r="R9" s="57">
        <f>COUNTIF(Q$8:Q$133,P$9)</f>
        <v>0</v>
      </c>
      <c r="S9" s="61"/>
      <c r="T9" s="57" t="str">
        <f aca="true" t="shared" si="3" ref="T9:T54">IF(O9&gt;S$10,IF(O9&gt;S$11,IF(O9&gt;S$12,IF(O9&gt;S$13,IF(O9&gt;S$14,IF(O9&gt;S$15,IF(O9&gt;S$16,"-",P$16),P$15),P$14),P$13),P$12),P$11),P$10)</f>
        <v>КМС</v>
      </c>
      <c r="U9" s="57">
        <f aca="true" t="shared" si="4" ref="U9:U54">IF(OR(Q9=P$8,Q9=P$9,Q9=P$10),1,IF(Q9=P$11,2,IF(Q9=P$12,3,IF(Q9=P$13,4,IF(Q9=P$14,5,IF(Q9=P$15,6,IF(Q9=P$16,7,8)))))))</f>
        <v>1</v>
      </c>
      <c r="V9" s="57">
        <f aca="true" t="shared" si="5" ref="V9:V54">IF(T9=P$10,1,IF(T9=P$11,2,IF(T9=P$12,3,IF(T9=P$13,4,IF(T9=P$14,5,IF(T9=P$15,6,IF(T9=P$16,7,8)))))))</f>
        <v>1</v>
      </c>
      <c r="W9" s="57">
        <f aca="true" t="shared" si="6" ref="W9:W54">IF(U9-V9&gt;1,U9-1,V9)</f>
        <v>1</v>
      </c>
      <c r="X9" s="58" t="str">
        <f aca="true" t="shared" si="7" ref="X9:X54">IF(W9=1,P$10,IF(W9=2,P$11,IF(W9=3,P$12,IF(W9=4,P$13,IF(AND(W9=5,$C9&gt;P$19),P$14,IF(AND(W9=6,$C9&gt;P$19),P$15,IF(AND(W9=7,$C9&gt;P$19),P$16,"-")))))))</f>
        <v>КМС</v>
      </c>
    </row>
    <row r="10" spans="1:24" ht="12.75">
      <c r="A10" s="13">
        <v>3</v>
      </c>
      <c r="B10" s="15" t="s">
        <v>79</v>
      </c>
      <c r="C10" s="16">
        <v>90</v>
      </c>
      <c r="D10" s="16" t="s">
        <v>24</v>
      </c>
      <c r="E10" s="15" t="s">
        <v>20</v>
      </c>
      <c r="F10" s="18">
        <v>0.00020069444444444442</v>
      </c>
      <c r="G10" s="18">
        <v>0.0004403935185185185</v>
      </c>
      <c r="H10" s="18">
        <v>0.00017071759259259256</v>
      </c>
      <c r="I10" s="18">
        <v>0.00038541666666666667</v>
      </c>
      <c r="J10" s="18">
        <v>0.0001866898148148148</v>
      </c>
      <c r="K10" s="18">
        <v>0.00034710648148148144</v>
      </c>
      <c r="L10" s="18">
        <v>0.00015937499999999998</v>
      </c>
      <c r="M10" s="18">
        <v>0.00036180555555555553</v>
      </c>
      <c r="N10" s="59">
        <f t="shared" si="0"/>
        <v>1</v>
      </c>
      <c r="O10" s="60">
        <f t="shared" si="2"/>
        <v>3</v>
      </c>
      <c r="P10" s="60" t="s">
        <v>24</v>
      </c>
      <c r="Q10" s="57" t="str">
        <f t="shared" si="1"/>
        <v>КМС</v>
      </c>
      <c r="R10" s="57">
        <f>COUNTIF(Q$8:Q$133,P$10)</f>
        <v>10</v>
      </c>
      <c r="S10" s="57">
        <f>0.8*(R8+R9)+0.4*R10+0.2*R11</f>
        <v>6.6</v>
      </c>
      <c r="T10" s="57" t="str">
        <f t="shared" si="3"/>
        <v>КМС</v>
      </c>
      <c r="U10" s="57">
        <f t="shared" si="4"/>
        <v>1</v>
      </c>
      <c r="V10" s="57">
        <f t="shared" si="5"/>
        <v>1</v>
      </c>
      <c r="W10" s="57">
        <f t="shared" si="6"/>
        <v>1</v>
      </c>
      <c r="X10" s="58" t="str">
        <f t="shared" si="7"/>
        <v>КМС</v>
      </c>
    </row>
    <row r="11" spans="1:24" ht="13.5" thickBot="1">
      <c r="A11" s="19">
        <v>4</v>
      </c>
      <c r="B11" s="42" t="s">
        <v>80</v>
      </c>
      <c r="C11" s="21">
        <v>90</v>
      </c>
      <c r="D11" s="22">
        <v>1</v>
      </c>
      <c r="E11" s="23" t="s">
        <v>45</v>
      </c>
      <c r="F11" s="24">
        <v>0.00020208333333333338</v>
      </c>
      <c r="G11" s="24">
        <v>0.00043321759259259263</v>
      </c>
      <c r="H11" s="24">
        <v>0.00016539351851851852</v>
      </c>
      <c r="I11" s="24">
        <v>0.000381712962962963</v>
      </c>
      <c r="J11" s="24" t="s">
        <v>26</v>
      </c>
      <c r="K11" s="24"/>
      <c r="L11" s="24">
        <v>0.0002023148148148148</v>
      </c>
      <c r="M11" s="24">
        <v>0.0004127314814814814</v>
      </c>
      <c r="N11" s="59">
        <f t="shared" si="0"/>
        <v>1</v>
      </c>
      <c r="O11" s="60">
        <f t="shared" si="2"/>
        <v>4</v>
      </c>
      <c r="P11" s="60">
        <v>1</v>
      </c>
      <c r="Q11" s="57">
        <f t="shared" si="1"/>
        <v>1</v>
      </c>
      <c r="R11" s="57">
        <f>COUNTIF(Q$8:Q$133,P$11)</f>
        <v>13</v>
      </c>
      <c r="S11" s="57">
        <f>S10+0.4*R10+0.4*R11+0.2*R12</f>
        <v>16</v>
      </c>
      <c r="T11" s="57" t="str">
        <f t="shared" si="3"/>
        <v>КМС</v>
      </c>
      <c r="U11" s="57">
        <f t="shared" si="4"/>
        <v>2</v>
      </c>
      <c r="V11" s="57">
        <f t="shared" si="5"/>
        <v>1</v>
      </c>
      <c r="W11" s="57">
        <f t="shared" si="6"/>
        <v>1</v>
      </c>
      <c r="X11" s="58" t="str">
        <f t="shared" si="7"/>
        <v>КМС</v>
      </c>
    </row>
    <row r="12" spans="1:24" ht="12.75">
      <c r="A12" s="45">
        <v>5</v>
      </c>
      <c r="B12" s="26" t="s">
        <v>81</v>
      </c>
      <c r="C12" s="27">
        <v>90</v>
      </c>
      <c r="D12" s="27" t="s">
        <v>24</v>
      </c>
      <c r="E12" s="26" t="s">
        <v>22</v>
      </c>
      <c r="F12" s="28">
        <v>0.00018981481481481478</v>
      </c>
      <c r="G12" s="28">
        <v>0.0004164351851851851</v>
      </c>
      <c r="H12" s="28">
        <v>0.00018310185185185186</v>
      </c>
      <c r="I12" s="28">
        <v>0.00038993055555555553</v>
      </c>
      <c r="J12" s="29"/>
      <c r="K12" s="29"/>
      <c r="L12" s="29"/>
      <c r="M12" s="29"/>
      <c r="N12" s="59">
        <f t="shared" si="0"/>
        <v>1</v>
      </c>
      <c r="O12" s="60">
        <f t="shared" si="2"/>
        <v>5</v>
      </c>
      <c r="P12" s="60">
        <v>2</v>
      </c>
      <c r="Q12" s="57" t="str">
        <f t="shared" si="1"/>
        <v>КМС</v>
      </c>
      <c r="R12" s="57">
        <f>COUNTIF(Q$8:Q$133,P$12)</f>
        <v>1</v>
      </c>
      <c r="S12" s="57">
        <f>S11+0.2*R11+0.4*R12+0.2*R13</f>
        <v>19.4</v>
      </c>
      <c r="T12" s="57" t="str">
        <f t="shared" si="3"/>
        <v>КМС</v>
      </c>
      <c r="U12" s="57">
        <f t="shared" si="4"/>
        <v>1</v>
      </c>
      <c r="V12" s="57">
        <f t="shared" si="5"/>
        <v>1</v>
      </c>
      <c r="W12" s="57">
        <f t="shared" si="6"/>
        <v>1</v>
      </c>
      <c r="X12" s="58" t="str">
        <f t="shared" si="7"/>
        <v>КМС</v>
      </c>
    </row>
    <row r="13" spans="1:24" ht="12.75">
      <c r="A13" s="13">
        <v>6</v>
      </c>
      <c r="B13" s="15" t="s">
        <v>82</v>
      </c>
      <c r="C13" s="16">
        <v>90</v>
      </c>
      <c r="D13" s="16" t="s">
        <v>24</v>
      </c>
      <c r="E13" s="15" t="s">
        <v>32</v>
      </c>
      <c r="F13" s="18">
        <v>0.0001806712962962963</v>
      </c>
      <c r="G13" s="18">
        <v>0.0004412037037037037</v>
      </c>
      <c r="H13" s="18">
        <v>0.00018113425925925927</v>
      </c>
      <c r="I13" s="18">
        <v>0.0004052083333333334</v>
      </c>
      <c r="J13" s="29"/>
      <c r="K13" s="29"/>
      <c r="L13" s="29"/>
      <c r="M13" s="29"/>
      <c r="N13" s="59">
        <f t="shared" si="0"/>
        <v>1</v>
      </c>
      <c r="O13" s="60">
        <f t="shared" si="2"/>
        <v>6</v>
      </c>
      <c r="P13" s="60">
        <v>3</v>
      </c>
      <c r="Q13" s="57" t="str">
        <f t="shared" si="1"/>
        <v>КМС</v>
      </c>
      <c r="R13" s="57">
        <f>COUNTIF(Q$8:Q$133,P$13)</f>
        <v>2</v>
      </c>
      <c r="S13" s="57">
        <f>S12+0.2*R12+0.4*R13+0.2*R14</f>
        <v>20.799999999999997</v>
      </c>
      <c r="T13" s="57" t="str">
        <f t="shared" si="3"/>
        <v>КМС</v>
      </c>
      <c r="U13" s="57">
        <f t="shared" si="4"/>
        <v>1</v>
      </c>
      <c r="V13" s="57">
        <f t="shared" si="5"/>
        <v>1</v>
      </c>
      <c r="W13" s="57">
        <f t="shared" si="6"/>
        <v>1</v>
      </c>
      <c r="X13" s="58" t="str">
        <f t="shared" si="7"/>
        <v>КМС</v>
      </c>
    </row>
    <row r="14" spans="1:24" ht="12.75">
      <c r="A14" s="13">
        <v>7</v>
      </c>
      <c r="B14" s="15" t="s">
        <v>83</v>
      </c>
      <c r="C14" s="16">
        <v>90</v>
      </c>
      <c r="D14" s="16">
        <v>1</v>
      </c>
      <c r="E14" s="15" t="s">
        <v>20</v>
      </c>
      <c r="F14" s="18">
        <v>0.00022152777777777777</v>
      </c>
      <c r="G14" s="18">
        <v>0.00046875</v>
      </c>
      <c r="H14" s="18">
        <v>0.0002019675925925926</v>
      </c>
      <c r="I14" s="18">
        <v>0.0004163194444444445</v>
      </c>
      <c r="J14" s="29"/>
      <c r="K14" s="29"/>
      <c r="L14" s="29"/>
      <c r="M14" s="29"/>
      <c r="N14" s="59">
        <f t="shared" si="0"/>
        <v>1</v>
      </c>
      <c r="O14" s="60">
        <f t="shared" si="2"/>
        <v>7</v>
      </c>
      <c r="P14" s="60" t="s">
        <v>108</v>
      </c>
      <c r="Q14" s="57">
        <f t="shared" si="1"/>
        <v>1</v>
      </c>
      <c r="R14" s="57">
        <f>COUNTIF(Q$8:Q$133,P$14)</f>
        <v>2</v>
      </c>
      <c r="S14" s="57">
        <f>S13+0.2*R13+0.4*R14+0.2*R15</f>
        <v>22.399999999999995</v>
      </c>
      <c r="T14" s="57">
        <f t="shared" si="3"/>
        <v>1</v>
      </c>
      <c r="U14" s="57">
        <f t="shared" si="4"/>
        <v>2</v>
      </c>
      <c r="V14" s="57">
        <f t="shared" si="5"/>
        <v>2</v>
      </c>
      <c r="W14" s="57">
        <f t="shared" si="6"/>
        <v>2</v>
      </c>
      <c r="X14" s="58">
        <f t="shared" si="7"/>
        <v>1</v>
      </c>
    </row>
    <row r="15" spans="1:24" ht="12.75">
      <c r="A15" s="13">
        <v>8</v>
      </c>
      <c r="B15" s="43" t="s">
        <v>84</v>
      </c>
      <c r="C15" s="16">
        <v>90</v>
      </c>
      <c r="D15" s="31">
        <v>1</v>
      </c>
      <c r="E15" s="15" t="s">
        <v>45</v>
      </c>
      <c r="F15" s="18">
        <v>0.0002140046296296296</v>
      </c>
      <c r="G15" s="18">
        <v>0.0004622685185185185</v>
      </c>
      <c r="H15" s="18">
        <v>0.0001888888888888889</v>
      </c>
      <c r="I15" s="18">
        <v>0.0004322916666666667</v>
      </c>
      <c r="J15" s="29"/>
      <c r="K15" s="29"/>
      <c r="L15" s="29"/>
      <c r="M15" s="29"/>
      <c r="N15" s="59">
        <f t="shared" si="0"/>
        <v>1</v>
      </c>
      <c r="O15" s="60">
        <f t="shared" si="2"/>
        <v>8</v>
      </c>
      <c r="P15" s="60" t="s">
        <v>99</v>
      </c>
      <c r="Q15" s="57">
        <f t="shared" si="1"/>
        <v>1</v>
      </c>
      <c r="R15" s="57">
        <f>COUNTIF(Q$8:Q$133,P$15)</f>
        <v>2</v>
      </c>
      <c r="S15" s="57">
        <f>S14+0.2*R14+0.4*R15+0.2*R16</f>
        <v>24.599999999999994</v>
      </c>
      <c r="T15" s="57">
        <f t="shared" si="3"/>
        <v>1</v>
      </c>
      <c r="U15" s="57">
        <f t="shared" si="4"/>
        <v>2</v>
      </c>
      <c r="V15" s="57">
        <f t="shared" si="5"/>
        <v>2</v>
      </c>
      <c r="W15" s="57">
        <f t="shared" si="6"/>
        <v>2</v>
      </c>
      <c r="X15" s="58">
        <f t="shared" si="7"/>
        <v>1</v>
      </c>
    </row>
    <row r="16" spans="1:24" ht="12.75">
      <c r="A16" s="13">
        <v>9</v>
      </c>
      <c r="B16" s="15" t="s">
        <v>85</v>
      </c>
      <c r="C16" s="16">
        <v>91</v>
      </c>
      <c r="D16" s="16">
        <v>1</v>
      </c>
      <c r="E16" s="15" t="s">
        <v>32</v>
      </c>
      <c r="F16" s="18">
        <v>0.00022569444444444446</v>
      </c>
      <c r="G16" s="18">
        <v>0.0004765046296296297</v>
      </c>
      <c r="H16" s="18">
        <v>0.0002115740740740741</v>
      </c>
      <c r="I16" s="18">
        <v>0.0004541666666666667</v>
      </c>
      <c r="J16" s="29"/>
      <c r="K16" s="29"/>
      <c r="L16" s="29"/>
      <c r="M16" s="29"/>
      <c r="N16" s="59">
        <f t="shared" si="0"/>
        <v>1</v>
      </c>
      <c r="O16" s="60">
        <f t="shared" si="2"/>
        <v>9</v>
      </c>
      <c r="P16" s="60" t="s">
        <v>106</v>
      </c>
      <c r="Q16" s="57">
        <f t="shared" si="1"/>
        <v>1</v>
      </c>
      <c r="R16" s="57">
        <f>COUNTIF(Q$8:Q$133,P$16)</f>
        <v>5</v>
      </c>
      <c r="S16" s="57">
        <f>S15+0.2*R15+0.4*R16+0.2*R17</f>
        <v>28.599999999999994</v>
      </c>
      <c r="T16" s="57">
        <f t="shared" si="3"/>
        <v>1</v>
      </c>
      <c r="U16" s="57">
        <f t="shared" si="4"/>
        <v>2</v>
      </c>
      <c r="V16" s="57">
        <f t="shared" si="5"/>
        <v>2</v>
      </c>
      <c r="W16" s="57">
        <f t="shared" si="6"/>
        <v>2</v>
      </c>
      <c r="X16" s="58">
        <f t="shared" si="7"/>
        <v>1</v>
      </c>
    </row>
    <row r="17" spans="1:24" ht="12.75">
      <c r="A17" s="13">
        <v>10</v>
      </c>
      <c r="B17" s="15" t="s">
        <v>86</v>
      </c>
      <c r="C17" s="16">
        <v>90</v>
      </c>
      <c r="D17" s="16" t="s">
        <v>24</v>
      </c>
      <c r="E17" s="15" t="s">
        <v>22</v>
      </c>
      <c r="F17" s="18">
        <v>0.00020949074074074077</v>
      </c>
      <c r="G17" s="18">
        <v>0.000468287037037037</v>
      </c>
      <c r="H17" s="18">
        <v>0.00018703703703703702</v>
      </c>
      <c r="I17" s="18">
        <v>0.0004636574074074075</v>
      </c>
      <c r="J17" s="29"/>
      <c r="K17" s="29"/>
      <c r="L17" s="29"/>
      <c r="M17" s="29"/>
      <c r="N17" s="59">
        <f t="shared" si="0"/>
        <v>1</v>
      </c>
      <c r="O17" s="60">
        <f t="shared" si="2"/>
        <v>10</v>
      </c>
      <c r="P17" s="62" t="s">
        <v>44</v>
      </c>
      <c r="Q17" s="57" t="str">
        <f t="shared" si="1"/>
        <v>КМС</v>
      </c>
      <c r="R17" s="57">
        <f>COUNTIF(Q$8:Q$133,P$17)</f>
        <v>8</v>
      </c>
      <c r="S17" s="57"/>
      <c r="T17" s="57">
        <f t="shared" si="3"/>
        <v>1</v>
      </c>
      <c r="U17" s="57">
        <f t="shared" si="4"/>
        <v>1</v>
      </c>
      <c r="V17" s="57">
        <f t="shared" si="5"/>
        <v>2</v>
      </c>
      <c r="W17" s="57">
        <f t="shared" si="6"/>
        <v>2</v>
      </c>
      <c r="X17" s="58">
        <f t="shared" si="7"/>
        <v>1</v>
      </c>
    </row>
    <row r="18" spans="1:24" ht="12.75">
      <c r="A18" s="13">
        <v>11</v>
      </c>
      <c r="B18" s="15" t="s">
        <v>87</v>
      </c>
      <c r="C18" s="16">
        <v>90</v>
      </c>
      <c r="D18" s="16" t="s">
        <v>24</v>
      </c>
      <c r="E18" s="15" t="s">
        <v>22</v>
      </c>
      <c r="F18" s="18">
        <v>0.0002275462962962963</v>
      </c>
      <c r="G18" s="18">
        <v>0.0005210648148148148</v>
      </c>
      <c r="H18" s="18">
        <v>0.0002208333333333333</v>
      </c>
      <c r="I18" s="18">
        <v>0.0004696759259259259</v>
      </c>
      <c r="J18" s="29"/>
      <c r="K18" s="29"/>
      <c r="L18" s="29"/>
      <c r="M18" s="29"/>
      <c r="N18" s="59">
        <f t="shared" si="0"/>
        <v>1</v>
      </c>
      <c r="O18" s="60">
        <f t="shared" si="2"/>
        <v>11</v>
      </c>
      <c r="P18" s="57">
        <v>88</v>
      </c>
      <c r="Q18" s="57" t="str">
        <f t="shared" si="1"/>
        <v>КМС</v>
      </c>
      <c r="R18" s="57"/>
      <c r="S18" s="57"/>
      <c r="T18" s="57">
        <f t="shared" si="3"/>
        <v>1</v>
      </c>
      <c r="U18" s="57">
        <f t="shared" si="4"/>
        <v>1</v>
      </c>
      <c r="V18" s="57">
        <f t="shared" si="5"/>
        <v>2</v>
      </c>
      <c r="W18" s="57">
        <f t="shared" si="6"/>
        <v>2</v>
      </c>
      <c r="X18" s="58">
        <f t="shared" si="7"/>
        <v>1</v>
      </c>
    </row>
    <row r="19" spans="1:24" ht="12.75">
      <c r="A19" s="13">
        <v>12</v>
      </c>
      <c r="B19" s="15" t="s">
        <v>88</v>
      </c>
      <c r="C19" s="16" t="s">
        <v>89</v>
      </c>
      <c r="D19" s="16">
        <v>1</v>
      </c>
      <c r="E19" s="15" t="s">
        <v>20</v>
      </c>
      <c r="F19" s="18">
        <v>0.00022569444444444446</v>
      </c>
      <c r="G19" s="18">
        <v>0.0005107638888888889</v>
      </c>
      <c r="H19" s="18">
        <v>0.00024895833333333334</v>
      </c>
      <c r="I19" s="18">
        <v>0.0005070601851851853</v>
      </c>
      <c r="N19" s="59">
        <f t="shared" si="0"/>
        <v>1</v>
      </c>
      <c r="O19" s="60">
        <f t="shared" si="2"/>
        <v>12</v>
      </c>
      <c r="P19" s="60">
        <v>87</v>
      </c>
      <c r="Q19" s="57">
        <f t="shared" si="1"/>
        <v>1</v>
      </c>
      <c r="R19" s="57"/>
      <c r="S19" s="57"/>
      <c r="T19" s="57">
        <f t="shared" si="3"/>
        <v>1</v>
      </c>
      <c r="U19" s="57">
        <f t="shared" si="4"/>
        <v>2</v>
      </c>
      <c r="V19" s="57">
        <f t="shared" si="5"/>
        <v>2</v>
      </c>
      <c r="W19" s="57">
        <f t="shared" si="6"/>
        <v>2</v>
      </c>
      <c r="X19" s="58">
        <f t="shared" si="7"/>
        <v>1</v>
      </c>
    </row>
    <row r="20" spans="1:24" ht="12.75">
      <c r="A20" s="13">
        <v>13</v>
      </c>
      <c r="B20" s="15" t="s">
        <v>90</v>
      </c>
      <c r="C20" s="16">
        <v>90</v>
      </c>
      <c r="D20" s="16">
        <v>3</v>
      </c>
      <c r="E20" s="15" t="s">
        <v>45</v>
      </c>
      <c r="F20" s="18">
        <v>0.0002804398148148148</v>
      </c>
      <c r="G20" s="18">
        <v>0.0005729166666666667</v>
      </c>
      <c r="H20" s="18">
        <v>0.00026365740740740744</v>
      </c>
      <c r="I20" s="18">
        <v>0.0005564814814814815</v>
      </c>
      <c r="N20" s="59">
        <f t="shared" si="0"/>
        <v>1</v>
      </c>
      <c r="O20" s="60">
        <f t="shared" si="2"/>
        <v>13</v>
      </c>
      <c r="P20" s="60" t="s">
        <v>46</v>
      </c>
      <c r="Q20" s="57">
        <f t="shared" si="1"/>
        <v>3</v>
      </c>
      <c r="R20" s="57"/>
      <c r="S20" s="57"/>
      <c r="T20" s="57">
        <f t="shared" si="3"/>
        <v>1</v>
      </c>
      <c r="U20" s="57">
        <f t="shared" si="4"/>
        <v>4</v>
      </c>
      <c r="V20" s="57">
        <f t="shared" si="5"/>
        <v>2</v>
      </c>
      <c r="W20" s="57">
        <f t="shared" si="6"/>
        <v>3</v>
      </c>
      <c r="X20" s="58">
        <f t="shared" si="7"/>
        <v>2</v>
      </c>
    </row>
    <row r="21" spans="1:24" ht="12.75">
      <c r="A21" s="13">
        <v>14</v>
      </c>
      <c r="B21" s="15" t="s">
        <v>91</v>
      </c>
      <c r="C21" s="16">
        <v>91</v>
      </c>
      <c r="D21" s="16" t="s">
        <v>24</v>
      </c>
      <c r="E21" s="15" t="s">
        <v>20</v>
      </c>
      <c r="F21" s="18">
        <v>0.0002568287037037037</v>
      </c>
      <c r="G21" s="18">
        <v>0.0005346064814814815</v>
      </c>
      <c r="H21" s="18">
        <v>0.00019965277777777776</v>
      </c>
      <c r="I21" s="18" t="s">
        <v>26</v>
      </c>
      <c r="J21" s="29"/>
      <c r="K21" s="29"/>
      <c r="L21" s="29"/>
      <c r="M21" s="29"/>
      <c r="N21" s="59">
        <f t="shared" si="0"/>
        <v>1</v>
      </c>
      <c r="O21" s="60">
        <f t="shared" si="2"/>
        <v>14</v>
      </c>
      <c r="P21" s="60"/>
      <c r="Q21" s="57" t="str">
        <f t="shared" si="1"/>
        <v>КМС</v>
      </c>
      <c r="R21" s="57"/>
      <c r="S21" s="57"/>
      <c r="T21" s="57">
        <f t="shared" si="3"/>
        <v>1</v>
      </c>
      <c r="U21" s="57">
        <f t="shared" si="4"/>
        <v>1</v>
      </c>
      <c r="V21" s="57">
        <f t="shared" si="5"/>
        <v>2</v>
      </c>
      <c r="W21" s="57">
        <f t="shared" si="6"/>
        <v>2</v>
      </c>
      <c r="X21" s="58">
        <f t="shared" si="7"/>
        <v>1</v>
      </c>
    </row>
    <row r="22" spans="1:24" ht="12.75">
      <c r="A22" s="13">
        <v>15</v>
      </c>
      <c r="B22" s="15" t="s">
        <v>92</v>
      </c>
      <c r="C22" s="16">
        <v>91</v>
      </c>
      <c r="D22" s="16">
        <v>1</v>
      </c>
      <c r="E22" s="15" t="s">
        <v>20</v>
      </c>
      <c r="F22" s="18">
        <v>0.00020150462962962963</v>
      </c>
      <c r="G22" s="18">
        <v>0.0004733796296296296</v>
      </c>
      <c r="H22" s="18" t="s">
        <v>26</v>
      </c>
      <c r="I22" s="18"/>
      <c r="J22" s="29"/>
      <c r="K22" s="29"/>
      <c r="L22" s="29"/>
      <c r="M22" s="29"/>
      <c r="N22" s="59">
        <f t="shared" si="0"/>
        <v>1</v>
      </c>
      <c r="O22" s="60">
        <f t="shared" si="2"/>
        <v>15</v>
      </c>
      <c r="P22" s="60"/>
      <c r="Q22" s="57">
        <f t="shared" si="1"/>
        <v>1</v>
      </c>
      <c r="R22" s="57"/>
      <c r="S22" s="57"/>
      <c r="T22" s="57">
        <f t="shared" si="3"/>
        <v>1</v>
      </c>
      <c r="U22" s="57">
        <f t="shared" si="4"/>
        <v>2</v>
      </c>
      <c r="V22" s="57">
        <f t="shared" si="5"/>
        <v>2</v>
      </c>
      <c r="W22" s="57">
        <f t="shared" si="6"/>
        <v>2</v>
      </c>
      <c r="X22" s="58">
        <f t="shared" si="7"/>
        <v>1</v>
      </c>
    </row>
    <row r="23" spans="1:24" ht="13.5" thickBot="1">
      <c r="A23" s="19">
        <v>16</v>
      </c>
      <c r="B23" s="23" t="s">
        <v>93</v>
      </c>
      <c r="C23" s="21">
        <v>91</v>
      </c>
      <c r="D23" s="21" t="s">
        <v>24</v>
      </c>
      <c r="E23" s="23" t="s">
        <v>74</v>
      </c>
      <c r="F23" s="24">
        <v>0.0002613425925925926</v>
      </c>
      <c r="G23" s="24">
        <v>0.0005795138888888889</v>
      </c>
      <c r="H23" s="24" t="s">
        <v>26</v>
      </c>
      <c r="I23" s="24"/>
      <c r="J23" s="29"/>
      <c r="K23" s="29"/>
      <c r="L23" s="29"/>
      <c r="M23" s="29"/>
      <c r="N23" s="59">
        <f t="shared" si="0"/>
        <v>1</v>
      </c>
      <c r="O23" s="60">
        <f t="shared" si="2"/>
        <v>16</v>
      </c>
      <c r="P23" s="57"/>
      <c r="Q23" s="57" t="str">
        <f t="shared" si="1"/>
        <v>КМС</v>
      </c>
      <c r="R23" s="57"/>
      <c r="S23" s="57"/>
      <c r="T23" s="57">
        <f t="shared" si="3"/>
        <v>1</v>
      </c>
      <c r="U23" s="57">
        <f t="shared" si="4"/>
        <v>1</v>
      </c>
      <c r="V23" s="57">
        <f t="shared" si="5"/>
        <v>2</v>
      </c>
      <c r="W23" s="57">
        <f t="shared" si="6"/>
        <v>2</v>
      </c>
      <c r="X23" s="58">
        <f t="shared" si="7"/>
        <v>1</v>
      </c>
    </row>
    <row r="24" spans="1:24" ht="12.75">
      <c r="A24" s="45">
        <v>17</v>
      </c>
      <c r="B24" s="26" t="s">
        <v>94</v>
      </c>
      <c r="C24" s="27">
        <v>91</v>
      </c>
      <c r="D24" s="27">
        <v>1</v>
      </c>
      <c r="E24" s="26" t="s">
        <v>59</v>
      </c>
      <c r="F24" s="28">
        <v>0.0002737268518518519</v>
      </c>
      <c r="G24" s="28">
        <v>0.0006131944444444443</v>
      </c>
      <c r="H24" s="29"/>
      <c r="I24" s="29"/>
      <c r="J24" s="29"/>
      <c r="K24" s="29"/>
      <c r="L24" s="29"/>
      <c r="M24" s="29"/>
      <c r="N24" s="59">
        <f t="shared" si="0"/>
        <v>1</v>
      </c>
      <c r="O24" s="60">
        <f t="shared" si="2"/>
        <v>17</v>
      </c>
      <c r="P24" s="57"/>
      <c r="Q24" s="57">
        <f t="shared" si="1"/>
        <v>1</v>
      </c>
      <c r="R24" s="57"/>
      <c r="S24" s="57"/>
      <c r="T24" s="57">
        <f t="shared" si="3"/>
        <v>2</v>
      </c>
      <c r="U24" s="57">
        <f t="shared" si="4"/>
        <v>2</v>
      </c>
      <c r="V24" s="57">
        <f t="shared" si="5"/>
        <v>3</v>
      </c>
      <c r="W24" s="57">
        <f t="shared" si="6"/>
        <v>3</v>
      </c>
      <c r="X24" s="58">
        <f t="shared" si="7"/>
        <v>2</v>
      </c>
    </row>
    <row r="25" spans="1:24" ht="12.75">
      <c r="A25" s="13">
        <v>18</v>
      </c>
      <c r="B25" s="15" t="s">
        <v>95</v>
      </c>
      <c r="C25" s="16">
        <v>91</v>
      </c>
      <c r="D25" s="16">
        <v>1</v>
      </c>
      <c r="E25" s="15" t="s">
        <v>22</v>
      </c>
      <c r="F25" s="18">
        <v>0.00028275462962962965</v>
      </c>
      <c r="G25" s="18">
        <v>0.0006199074074074075</v>
      </c>
      <c r="H25" s="29"/>
      <c r="I25" s="29"/>
      <c r="J25" s="29"/>
      <c r="K25" s="29"/>
      <c r="L25" s="29"/>
      <c r="M25" s="29"/>
      <c r="N25" s="59">
        <f t="shared" si="0"/>
        <v>1</v>
      </c>
      <c r="O25" s="60">
        <f t="shared" si="2"/>
        <v>18</v>
      </c>
      <c r="P25" s="57"/>
      <c r="Q25" s="57">
        <f t="shared" si="1"/>
        <v>1</v>
      </c>
      <c r="R25" s="57"/>
      <c r="S25" s="57"/>
      <c r="T25" s="57">
        <f t="shared" si="3"/>
        <v>2</v>
      </c>
      <c r="U25" s="57">
        <f t="shared" si="4"/>
        <v>2</v>
      </c>
      <c r="V25" s="57">
        <f t="shared" si="5"/>
        <v>3</v>
      </c>
      <c r="W25" s="57">
        <f t="shared" si="6"/>
        <v>3</v>
      </c>
      <c r="X25" s="58">
        <f t="shared" si="7"/>
        <v>2</v>
      </c>
    </row>
    <row r="26" spans="1:24" ht="12.75">
      <c r="A26" s="13">
        <v>19</v>
      </c>
      <c r="B26" s="38" t="s">
        <v>96</v>
      </c>
      <c r="C26" s="46">
        <v>91</v>
      </c>
      <c r="D26" s="46">
        <v>1</v>
      </c>
      <c r="E26" s="15" t="s">
        <v>34</v>
      </c>
      <c r="F26" s="18">
        <v>0.0002960648148148148</v>
      </c>
      <c r="G26" s="18">
        <v>0.0006568287037037037</v>
      </c>
      <c r="H26" s="29"/>
      <c r="I26" s="29"/>
      <c r="J26" s="29"/>
      <c r="K26" s="29"/>
      <c r="L26" s="29"/>
      <c r="M26" s="29"/>
      <c r="N26" s="59">
        <f t="shared" si="0"/>
        <v>1</v>
      </c>
      <c r="O26" s="60">
        <f t="shared" si="2"/>
        <v>19</v>
      </c>
      <c r="P26" s="57"/>
      <c r="Q26" s="57">
        <f t="shared" si="1"/>
        <v>1</v>
      </c>
      <c r="R26" s="57"/>
      <c r="S26" s="57"/>
      <c r="T26" s="57">
        <f t="shared" si="3"/>
        <v>2</v>
      </c>
      <c r="U26" s="57">
        <f t="shared" si="4"/>
        <v>2</v>
      </c>
      <c r="V26" s="57">
        <f t="shared" si="5"/>
        <v>3</v>
      </c>
      <c r="W26" s="57">
        <f t="shared" si="6"/>
        <v>3</v>
      </c>
      <c r="X26" s="58">
        <f t="shared" si="7"/>
        <v>2</v>
      </c>
    </row>
    <row r="27" spans="1:24" ht="12.75">
      <c r="A27" s="13">
        <v>20</v>
      </c>
      <c r="B27" s="15" t="s">
        <v>97</v>
      </c>
      <c r="C27" s="16">
        <v>91</v>
      </c>
      <c r="D27" s="16">
        <v>1</v>
      </c>
      <c r="E27" s="15" t="s">
        <v>34</v>
      </c>
      <c r="F27" s="18">
        <v>0.00027581018518518514</v>
      </c>
      <c r="G27" s="18">
        <v>0.0006716435185185186</v>
      </c>
      <c r="H27" s="29"/>
      <c r="I27" s="29"/>
      <c r="J27" s="29"/>
      <c r="K27" s="29"/>
      <c r="L27" s="29"/>
      <c r="M27" s="29"/>
      <c r="N27" s="59">
        <f t="shared" si="0"/>
        <v>1</v>
      </c>
      <c r="O27" s="60">
        <f t="shared" si="2"/>
        <v>20</v>
      </c>
      <c r="P27" s="57"/>
      <c r="Q27" s="57">
        <f t="shared" si="1"/>
        <v>1</v>
      </c>
      <c r="R27" s="57"/>
      <c r="S27" s="57"/>
      <c r="T27" s="57">
        <f t="shared" si="3"/>
        <v>3</v>
      </c>
      <c r="U27" s="57">
        <f t="shared" si="4"/>
        <v>2</v>
      </c>
      <c r="V27" s="57">
        <f t="shared" si="5"/>
        <v>4</v>
      </c>
      <c r="W27" s="57">
        <f t="shared" si="6"/>
        <v>4</v>
      </c>
      <c r="X27" s="58">
        <f t="shared" si="7"/>
        <v>3</v>
      </c>
    </row>
    <row r="28" spans="1:24" ht="12.75">
      <c r="A28" s="13">
        <v>21</v>
      </c>
      <c r="B28" s="15" t="s">
        <v>98</v>
      </c>
      <c r="C28" s="16">
        <v>90</v>
      </c>
      <c r="D28" s="16" t="s">
        <v>99</v>
      </c>
      <c r="E28" s="15" t="s">
        <v>100</v>
      </c>
      <c r="F28" s="18">
        <v>0.0003162037037037037</v>
      </c>
      <c r="G28" s="18">
        <v>0.0006732638888888889</v>
      </c>
      <c r="H28" s="29"/>
      <c r="I28" s="29"/>
      <c r="J28" s="29"/>
      <c r="K28" s="29"/>
      <c r="L28" s="29"/>
      <c r="M28" s="29"/>
      <c r="N28" s="59">
        <f t="shared" si="0"/>
        <v>1</v>
      </c>
      <c r="O28" s="60">
        <f t="shared" si="2"/>
        <v>21</v>
      </c>
      <c r="P28" s="57"/>
      <c r="Q28" s="57" t="str">
        <f t="shared" si="1"/>
        <v>2ю</v>
      </c>
      <c r="R28" s="57"/>
      <c r="S28" s="57"/>
      <c r="T28" s="57" t="str">
        <f t="shared" si="3"/>
        <v>1ю</v>
      </c>
      <c r="U28" s="57">
        <f t="shared" si="4"/>
        <v>6</v>
      </c>
      <c r="V28" s="57">
        <f t="shared" si="5"/>
        <v>5</v>
      </c>
      <c r="W28" s="57">
        <f t="shared" si="6"/>
        <v>5</v>
      </c>
      <c r="X28" s="58" t="str">
        <f t="shared" si="7"/>
        <v>1ю</v>
      </c>
    </row>
    <row r="29" spans="1:24" ht="12.75">
      <c r="A29" s="13">
        <v>22</v>
      </c>
      <c r="B29" s="26" t="s">
        <v>101</v>
      </c>
      <c r="C29" s="27">
        <v>91</v>
      </c>
      <c r="D29" s="16">
        <v>1</v>
      </c>
      <c r="E29" s="26" t="s">
        <v>36</v>
      </c>
      <c r="F29" s="18">
        <v>0.0003096064814814815</v>
      </c>
      <c r="G29" s="18">
        <v>0.0006916666666666667</v>
      </c>
      <c r="H29" s="29"/>
      <c r="I29" s="29"/>
      <c r="J29" s="29"/>
      <c r="K29" s="29"/>
      <c r="L29" s="29"/>
      <c r="M29" s="29"/>
      <c r="N29" s="59">
        <f t="shared" si="0"/>
        <v>1</v>
      </c>
      <c r="O29" s="60">
        <f t="shared" si="2"/>
        <v>22</v>
      </c>
      <c r="P29" s="57"/>
      <c r="Q29" s="57">
        <f t="shared" si="1"/>
        <v>1</v>
      </c>
      <c r="R29" s="57"/>
      <c r="S29" s="57"/>
      <c r="T29" s="57" t="str">
        <f t="shared" si="3"/>
        <v>1ю</v>
      </c>
      <c r="U29" s="57">
        <f t="shared" si="4"/>
        <v>2</v>
      </c>
      <c r="V29" s="57">
        <f t="shared" si="5"/>
        <v>5</v>
      </c>
      <c r="W29" s="57">
        <f t="shared" si="6"/>
        <v>5</v>
      </c>
      <c r="X29" s="58" t="str">
        <f t="shared" si="7"/>
        <v>1ю</v>
      </c>
    </row>
    <row r="30" spans="1:24" ht="12.75">
      <c r="A30" s="13">
        <v>23</v>
      </c>
      <c r="B30" s="15" t="s">
        <v>102</v>
      </c>
      <c r="C30" s="16">
        <v>90</v>
      </c>
      <c r="D30" s="16">
        <v>3</v>
      </c>
      <c r="E30" s="15" t="s">
        <v>34</v>
      </c>
      <c r="F30" s="18">
        <v>0.00030844907407407405</v>
      </c>
      <c r="G30" s="18">
        <v>0.0006947916666666666</v>
      </c>
      <c r="H30" s="29"/>
      <c r="I30" s="29"/>
      <c r="J30" s="29"/>
      <c r="K30" s="29"/>
      <c r="L30" s="29"/>
      <c r="M30" s="29"/>
      <c r="N30" s="59">
        <f t="shared" si="0"/>
        <v>1</v>
      </c>
      <c r="O30" s="60">
        <f t="shared" si="2"/>
        <v>23</v>
      </c>
      <c r="P30" s="57"/>
      <c r="Q30" s="57">
        <f t="shared" si="1"/>
        <v>3</v>
      </c>
      <c r="R30" s="57"/>
      <c r="S30" s="57"/>
      <c r="T30" s="57" t="str">
        <f t="shared" si="3"/>
        <v>2ю</v>
      </c>
      <c r="U30" s="57">
        <f t="shared" si="4"/>
        <v>4</v>
      </c>
      <c r="V30" s="57">
        <f t="shared" si="5"/>
        <v>6</v>
      </c>
      <c r="W30" s="57">
        <f t="shared" si="6"/>
        <v>6</v>
      </c>
      <c r="X30" s="58" t="str">
        <f t="shared" si="7"/>
        <v>2ю</v>
      </c>
    </row>
    <row r="31" spans="1:24" ht="12.75">
      <c r="A31" s="13">
        <v>24</v>
      </c>
      <c r="B31" s="15" t="s">
        <v>103</v>
      </c>
      <c r="C31" s="16">
        <v>90</v>
      </c>
      <c r="D31" s="16">
        <v>2</v>
      </c>
      <c r="E31" s="52" t="s">
        <v>153</v>
      </c>
      <c r="F31" s="18">
        <v>0.00035324074074074077</v>
      </c>
      <c r="G31" s="18">
        <v>0.000724652777777778</v>
      </c>
      <c r="H31" s="29"/>
      <c r="I31" s="29"/>
      <c r="J31" s="29"/>
      <c r="K31" s="29"/>
      <c r="L31" s="29"/>
      <c r="M31" s="29"/>
      <c r="N31" s="59">
        <f t="shared" si="0"/>
        <v>1</v>
      </c>
      <c r="O31" s="60">
        <f t="shared" si="2"/>
        <v>24</v>
      </c>
      <c r="P31" s="57"/>
      <c r="Q31" s="57">
        <f t="shared" si="1"/>
        <v>2</v>
      </c>
      <c r="R31" s="57"/>
      <c r="S31" s="57"/>
      <c r="T31" s="57" t="str">
        <f t="shared" si="3"/>
        <v>2ю</v>
      </c>
      <c r="U31" s="57">
        <f t="shared" si="4"/>
        <v>3</v>
      </c>
      <c r="V31" s="57">
        <f t="shared" si="5"/>
        <v>6</v>
      </c>
      <c r="W31" s="57">
        <f t="shared" si="6"/>
        <v>6</v>
      </c>
      <c r="X31" s="58" t="str">
        <f t="shared" si="7"/>
        <v>2ю</v>
      </c>
    </row>
    <row r="32" spans="1:24" ht="12.75">
      <c r="A32" s="13">
        <v>25</v>
      </c>
      <c r="B32" s="15" t="s">
        <v>104</v>
      </c>
      <c r="C32" s="16">
        <v>90</v>
      </c>
      <c r="D32" s="16">
        <v>1</v>
      </c>
      <c r="E32" s="15" t="s">
        <v>56</v>
      </c>
      <c r="F32" s="18">
        <v>0.00039780092592592596</v>
      </c>
      <c r="G32" s="18">
        <v>0.0007700231481481482</v>
      </c>
      <c r="H32" s="29"/>
      <c r="I32" s="29"/>
      <c r="J32" s="29"/>
      <c r="K32" s="29"/>
      <c r="L32" s="29"/>
      <c r="M32" s="29"/>
      <c r="N32" s="59">
        <f t="shared" si="0"/>
        <v>1</v>
      </c>
      <c r="O32" s="60">
        <f t="shared" si="2"/>
        <v>25</v>
      </c>
      <c r="P32" s="57"/>
      <c r="Q32" s="57">
        <f t="shared" si="1"/>
        <v>1</v>
      </c>
      <c r="R32" s="57"/>
      <c r="S32" s="57"/>
      <c r="T32" s="57" t="str">
        <f t="shared" si="3"/>
        <v>3ю</v>
      </c>
      <c r="U32" s="57">
        <f t="shared" si="4"/>
        <v>2</v>
      </c>
      <c r="V32" s="57">
        <f t="shared" si="5"/>
        <v>7</v>
      </c>
      <c r="W32" s="57">
        <f t="shared" si="6"/>
        <v>7</v>
      </c>
      <c r="X32" s="58" t="str">
        <f t="shared" si="7"/>
        <v>3ю</v>
      </c>
    </row>
    <row r="33" spans="1:24" ht="12.75">
      <c r="A33" s="13">
        <v>26</v>
      </c>
      <c r="B33" s="15" t="s">
        <v>105</v>
      </c>
      <c r="C33" s="16">
        <v>91</v>
      </c>
      <c r="D33" s="16" t="s">
        <v>106</v>
      </c>
      <c r="E33" s="52" t="s">
        <v>153</v>
      </c>
      <c r="F33" s="18">
        <v>0.00038564814814814815</v>
      </c>
      <c r="G33" s="18">
        <v>0.0008768518518518518</v>
      </c>
      <c r="H33" s="29"/>
      <c r="I33" s="29"/>
      <c r="J33" s="29"/>
      <c r="K33" s="29"/>
      <c r="L33" s="29"/>
      <c r="M33" s="29"/>
      <c r="N33" s="59">
        <f t="shared" si="0"/>
        <v>1</v>
      </c>
      <c r="O33" s="60">
        <f t="shared" si="2"/>
        <v>26</v>
      </c>
      <c r="P33" s="57"/>
      <c r="Q33" s="57" t="str">
        <f t="shared" si="1"/>
        <v>3ю</v>
      </c>
      <c r="R33" s="57"/>
      <c r="S33" s="57"/>
      <c r="T33" s="57" t="str">
        <f t="shared" si="3"/>
        <v>3ю</v>
      </c>
      <c r="U33" s="57">
        <f t="shared" si="4"/>
        <v>7</v>
      </c>
      <c r="V33" s="57">
        <f t="shared" si="5"/>
        <v>7</v>
      </c>
      <c r="W33" s="57">
        <f t="shared" si="6"/>
        <v>7</v>
      </c>
      <c r="X33" s="58" t="str">
        <f t="shared" si="7"/>
        <v>3ю</v>
      </c>
    </row>
    <row r="34" spans="1:24" ht="12.75">
      <c r="A34" s="13">
        <v>27</v>
      </c>
      <c r="B34" s="38" t="s">
        <v>107</v>
      </c>
      <c r="C34" s="16">
        <v>91</v>
      </c>
      <c r="D34" s="16" t="s">
        <v>108</v>
      </c>
      <c r="E34" s="15" t="s">
        <v>34</v>
      </c>
      <c r="F34" s="18">
        <v>0.00046817129629629634</v>
      </c>
      <c r="G34" s="18">
        <v>0.0009402777777777778</v>
      </c>
      <c r="H34" s="29"/>
      <c r="I34" s="29"/>
      <c r="J34" s="29"/>
      <c r="K34" s="29"/>
      <c r="L34" s="29"/>
      <c r="M34" s="29"/>
      <c r="N34" s="59">
        <f t="shared" si="0"/>
        <v>1</v>
      </c>
      <c r="O34" s="60">
        <f t="shared" si="2"/>
        <v>27</v>
      </c>
      <c r="P34" s="57"/>
      <c r="Q34" s="57" t="str">
        <f t="shared" si="1"/>
        <v>1ю</v>
      </c>
      <c r="R34" s="57"/>
      <c r="S34" s="57"/>
      <c r="T34" s="57" t="str">
        <f t="shared" si="3"/>
        <v>3ю</v>
      </c>
      <c r="U34" s="57">
        <f t="shared" si="4"/>
        <v>5</v>
      </c>
      <c r="V34" s="57">
        <f t="shared" si="5"/>
        <v>7</v>
      </c>
      <c r="W34" s="57">
        <f t="shared" si="6"/>
        <v>7</v>
      </c>
      <c r="X34" s="58" t="str">
        <f t="shared" si="7"/>
        <v>3ю</v>
      </c>
    </row>
    <row r="35" spans="1:24" ht="12.75">
      <c r="A35" s="13">
        <v>28</v>
      </c>
      <c r="B35" s="15" t="s">
        <v>109</v>
      </c>
      <c r="C35" s="16">
        <v>91</v>
      </c>
      <c r="D35" s="16">
        <v>1</v>
      </c>
      <c r="E35" s="52" t="s">
        <v>153</v>
      </c>
      <c r="F35" s="18">
        <v>0.000390625</v>
      </c>
      <c r="G35" s="18">
        <v>0.0009640046296296298</v>
      </c>
      <c r="H35" s="29"/>
      <c r="I35" s="29"/>
      <c r="J35" s="29"/>
      <c r="K35" s="29"/>
      <c r="L35" s="29"/>
      <c r="M35" s="29"/>
      <c r="N35" s="59">
        <f t="shared" si="0"/>
        <v>1</v>
      </c>
      <c r="O35" s="60">
        <f t="shared" si="2"/>
        <v>28</v>
      </c>
      <c r="P35" s="57"/>
      <c r="Q35" s="57">
        <f t="shared" si="1"/>
        <v>1</v>
      </c>
      <c r="R35" s="57"/>
      <c r="S35" s="57"/>
      <c r="T35" s="57" t="str">
        <f t="shared" si="3"/>
        <v>3ю</v>
      </c>
      <c r="U35" s="57">
        <f t="shared" si="4"/>
        <v>2</v>
      </c>
      <c r="V35" s="57">
        <f t="shared" si="5"/>
        <v>7</v>
      </c>
      <c r="W35" s="57">
        <f t="shared" si="6"/>
        <v>7</v>
      </c>
      <c r="X35" s="58" t="str">
        <f t="shared" si="7"/>
        <v>3ю</v>
      </c>
    </row>
    <row r="36" spans="1:24" ht="12.75">
      <c r="A36" s="13">
        <v>29</v>
      </c>
      <c r="B36" s="43" t="s">
        <v>110</v>
      </c>
      <c r="C36" s="16">
        <v>90</v>
      </c>
      <c r="D36" s="16" t="s">
        <v>44</v>
      </c>
      <c r="E36" s="15" t="s">
        <v>45</v>
      </c>
      <c r="F36" s="18">
        <v>0.000553125</v>
      </c>
      <c r="G36" s="18">
        <v>0.0010518518518518518</v>
      </c>
      <c r="H36" s="29"/>
      <c r="I36" s="29"/>
      <c r="J36" s="29"/>
      <c r="K36" s="29"/>
      <c r="L36" s="29"/>
      <c r="M36" s="29"/>
      <c r="N36" s="59">
        <f t="shared" si="0"/>
        <v>1</v>
      </c>
      <c r="O36" s="60">
        <f t="shared" si="2"/>
        <v>29</v>
      </c>
      <c r="P36" s="57"/>
      <c r="Q36" s="57" t="str">
        <f t="shared" si="1"/>
        <v>б/р</v>
      </c>
      <c r="R36" s="57"/>
      <c r="S36" s="57"/>
      <c r="T36" s="57" t="str">
        <f t="shared" si="3"/>
        <v>-</v>
      </c>
      <c r="U36" s="57">
        <f t="shared" si="4"/>
        <v>8</v>
      </c>
      <c r="V36" s="57">
        <f t="shared" si="5"/>
        <v>8</v>
      </c>
      <c r="W36" s="57">
        <f t="shared" si="6"/>
        <v>8</v>
      </c>
      <c r="X36" s="58" t="str">
        <f t="shared" si="7"/>
        <v>-</v>
      </c>
    </row>
    <row r="37" spans="1:24" ht="12.75">
      <c r="A37" s="13">
        <v>30</v>
      </c>
      <c r="B37" s="38" t="s">
        <v>111</v>
      </c>
      <c r="C37" s="16">
        <v>91</v>
      </c>
      <c r="D37" s="16" t="s">
        <v>108</v>
      </c>
      <c r="E37" s="15" t="s">
        <v>34</v>
      </c>
      <c r="F37" s="18">
        <v>0.00048206018518518514</v>
      </c>
      <c r="G37" s="18">
        <v>0.0010686342592592592</v>
      </c>
      <c r="H37" s="29"/>
      <c r="I37" s="29"/>
      <c r="J37" s="29"/>
      <c r="K37" s="29"/>
      <c r="L37" s="29"/>
      <c r="M37" s="29"/>
      <c r="N37" s="59">
        <f t="shared" si="0"/>
        <v>1</v>
      </c>
      <c r="O37" s="60">
        <f t="shared" si="2"/>
        <v>30</v>
      </c>
      <c r="P37" s="57"/>
      <c r="Q37" s="57" t="str">
        <f t="shared" si="1"/>
        <v>1ю</v>
      </c>
      <c r="R37" s="57"/>
      <c r="S37" s="57"/>
      <c r="T37" s="57" t="str">
        <f t="shared" si="3"/>
        <v>-</v>
      </c>
      <c r="U37" s="57">
        <f t="shared" si="4"/>
        <v>5</v>
      </c>
      <c r="V37" s="57">
        <f t="shared" si="5"/>
        <v>8</v>
      </c>
      <c r="W37" s="57">
        <f t="shared" si="6"/>
        <v>8</v>
      </c>
      <c r="X37" s="58" t="str">
        <f t="shared" si="7"/>
        <v>-</v>
      </c>
    </row>
    <row r="38" spans="1:24" ht="12.75">
      <c r="A38" s="13">
        <v>31</v>
      </c>
      <c r="B38" s="47" t="s">
        <v>112</v>
      </c>
      <c r="C38" s="48">
        <v>90</v>
      </c>
      <c r="D38" s="48" t="s">
        <v>106</v>
      </c>
      <c r="E38" s="47" t="s">
        <v>34</v>
      </c>
      <c r="F38" s="18">
        <v>0.00048182870370370377</v>
      </c>
      <c r="G38" s="18">
        <v>0.0012805555555555554</v>
      </c>
      <c r="H38" s="29"/>
      <c r="I38" s="29"/>
      <c r="J38" s="29"/>
      <c r="K38" s="29"/>
      <c r="L38" s="29"/>
      <c r="M38" s="29"/>
      <c r="N38" s="59">
        <f t="shared" si="0"/>
        <v>1</v>
      </c>
      <c r="O38" s="60">
        <f t="shared" si="2"/>
        <v>31</v>
      </c>
      <c r="P38" s="57"/>
      <c r="Q38" s="57" t="str">
        <f t="shared" si="1"/>
        <v>3ю</v>
      </c>
      <c r="R38" s="57"/>
      <c r="S38" s="57"/>
      <c r="T38" s="57" t="str">
        <f t="shared" si="3"/>
        <v>-</v>
      </c>
      <c r="U38" s="57">
        <f t="shared" si="4"/>
        <v>7</v>
      </c>
      <c r="V38" s="57">
        <f t="shared" si="5"/>
        <v>8</v>
      </c>
      <c r="W38" s="57">
        <f t="shared" si="6"/>
        <v>8</v>
      </c>
      <c r="X38" s="58" t="str">
        <f t="shared" si="7"/>
        <v>-</v>
      </c>
    </row>
    <row r="39" spans="1:24" ht="12.75">
      <c r="A39" s="13">
        <v>32</v>
      </c>
      <c r="B39" s="15" t="s">
        <v>113</v>
      </c>
      <c r="C39" s="16">
        <v>90</v>
      </c>
      <c r="D39" s="16" t="s">
        <v>99</v>
      </c>
      <c r="E39" s="15" t="s">
        <v>34</v>
      </c>
      <c r="F39" s="18">
        <v>0.0005262731481481482</v>
      </c>
      <c r="G39" s="18">
        <v>0.0013064814814814816</v>
      </c>
      <c r="H39" s="29"/>
      <c r="I39" s="29"/>
      <c r="J39" s="29"/>
      <c r="K39" s="29"/>
      <c r="L39" s="29"/>
      <c r="M39" s="29"/>
      <c r="N39" s="59">
        <f t="shared" si="0"/>
        <v>1</v>
      </c>
      <c r="O39" s="60">
        <f t="shared" si="2"/>
        <v>32</v>
      </c>
      <c r="P39" s="57"/>
      <c r="Q39" s="57" t="str">
        <f t="shared" si="1"/>
        <v>2ю</v>
      </c>
      <c r="R39" s="57"/>
      <c r="S39" s="57"/>
      <c r="T39" s="57" t="str">
        <f t="shared" si="3"/>
        <v>-</v>
      </c>
      <c r="U39" s="57">
        <f t="shared" si="4"/>
        <v>6</v>
      </c>
      <c r="V39" s="57">
        <f t="shared" si="5"/>
        <v>8</v>
      </c>
      <c r="W39" s="57">
        <f t="shared" si="6"/>
        <v>8</v>
      </c>
      <c r="X39" s="58" t="str">
        <f t="shared" si="7"/>
        <v>-</v>
      </c>
    </row>
    <row r="40" spans="1:24" ht="12.75">
      <c r="A40" s="13">
        <v>33</v>
      </c>
      <c r="B40" s="15" t="s">
        <v>114</v>
      </c>
      <c r="C40" s="16">
        <v>90</v>
      </c>
      <c r="D40" s="16" t="s">
        <v>24</v>
      </c>
      <c r="E40" s="15" t="s">
        <v>59</v>
      </c>
      <c r="F40" s="18">
        <v>0.00026770833333333334</v>
      </c>
      <c r="G40" s="18" t="s">
        <v>26</v>
      </c>
      <c r="H40" s="29"/>
      <c r="I40" s="29"/>
      <c r="J40" s="29"/>
      <c r="K40" s="29"/>
      <c r="L40" s="29"/>
      <c r="M40" s="29"/>
      <c r="N40" s="59">
        <f t="shared" si="0"/>
        <v>1</v>
      </c>
      <c r="O40" s="60">
        <f t="shared" si="2"/>
        <v>33</v>
      </c>
      <c r="P40" s="57"/>
      <c r="Q40" s="57" t="str">
        <f t="shared" si="1"/>
        <v>КМС</v>
      </c>
      <c r="R40" s="57"/>
      <c r="S40" s="57"/>
      <c r="T40" s="57" t="str">
        <f t="shared" si="3"/>
        <v>-</v>
      </c>
      <c r="U40" s="57">
        <f t="shared" si="4"/>
        <v>1</v>
      </c>
      <c r="V40" s="57">
        <f t="shared" si="5"/>
        <v>8</v>
      </c>
      <c r="W40" s="57">
        <f t="shared" si="6"/>
        <v>8</v>
      </c>
      <c r="X40" s="58" t="str">
        <f t="shared" si="7"/>
        <v>-</v>
      </c>
    </row>
    <row r="41" spans="1:24" ht="12.75">
      <c r="A41" s="13">
        <v>34</v>
      </c>
      <c r="B41" s="43" t="s">
        <v>115</v>
      </c>
      <c r="C41" s="16">
        <v>91</v>
      </c>
      <c r="D41" s="16" t="s">
        <v>44</v>
      </c>
      <c r="E41" s="15" t="s">
        <v>45</v>
      </c>
      <c r="F41" s="18">
        <v>0.000466087962962963</v>
      </c>
      <c r="G41" s="18" t="s">
        <v>26</v>
      </c>
      <c r="H41" s="29"/>
      <c r="I41" s="29"/>
      <c r="J41" s="29"/>
      <c r="K41" s="29"/>
      <c r="L41" s="29"/>
      <c r="M41" s="29"/>
      <c r="N41" s="59">
        <f t="shared" si="0"/>
        <v>1</v>
      </c>
      <c r="O41" s="60">
        <f t="shared" si="2"/>
        <v>34</v>
      </c>
      <c r="P41" s="57"/>
      <c r="Q41" s="57" t="str">
        <f t="shared" si="1"/>
        <v>б/р</v>
      </c>
      <c r="R41" s="57"/>
      <c r="S41" s="57"/>
      <c r="T41" s="57" t="str">
        <f t="shared" si="3"/>
        <v>-</v>
      </c>
      <c r="U41" s="57">
        <f t="shared" si="4"/>
        <v>8</v>
      </c>
      <c r="V41" s="57">
        <f t="shared" si="5"/>
        <v>8</v>
      </c>
      <c r="W41" s="57">
        <f t="shared" si="6"/>
        <v>8</v>
      </c>
      <c r="X41" s="58" t="str">
        <f t="shared" si="7"/>
        <v>-</v>
      </c>
    </row>
    <row r="42" spans="1:24" ht="12.75">
      <c r="A42" s="13">
        <v>35</v>
      </c>
      <c r="B42" s="15" t="s">
        <v>116</v>
      </c>
      <c r="C42" s="16">
        <v>90</v>
      </c>
      <c r="D42" s="16" t="s">
        <v>106</v>
      </c>
      <c r="E42" s="15" t="s">
        <v>34</v>
      </c>
      <c r="F42" s="18">
        <v>0.00046793981481481475</v>
      </c>
      <c r="G42" s="18" t="s">
        <v>26</v>
      </c>
      <c r="H42" s="29"/>
      <c r="I42" s="29"/>
      <c r="J42" s="29"/>
      <c r="K42" s="29"/>
      <c r="L42" s="29"/>
      <c r="M42" s="29"/>
      <c r="N42" s="59">
        <f t="shared" si="0"/>
        <v>1</v>
      </c>
      <c r="O42" s="60">
        <f t="shared" si="2"/>
        <v>35</v>
      </c>
      <c r="P42" s="57"/>
      <c r="Q42" s="57" t="str">
        <f t="shared" si="1"/>
        <v>3ю</v>
      </c>
      <c r="R42" s="57"/>
      <c r="S42" s="57"/>
      <c r="T42" s="57" t="str">
        <f t="shared" si="3"/>
        <v>-</v>
      </c>
      <c r="U42" s="57">
        <f t="shared" si="4"/>
        <v>7</v>
      </c>
      <c r="V42" s="57">
        <f t="shared" si="5"/>
        <v>8</v>
      </c>
      <c r="W42" s="57">
        <f t="shared" si="6"/>
        <v>8</v>
      </c>
      <c r="X42" s="58" t="str">
        <f t="shared" si="7"/>
        <v>-</v>
      </c>
    </row>
    <row r="43" spans="1:24" ht="12.75">
      <c r="A43" s="13">
        <v>36</v>
      </c>
      <c r="B43" s="47" t="s">
        <v>117</v>
      </c>
      <c r="C43" s="48">
        <v>91</v>
      </c>
      <c r="D43" s="48" t="s">
        <v>106</v>
      </c>
      <c r="E43" s="15" t="s">
        <v>29</v>
      </c>
      <c r="F43" s="18">
        <v>0.0005421296296296297</v>
      </c>
      <c r="G43" s="18" t="s">
        <v>26</v>
      </c>
      <c r="H43" s="29"/>
      <c r="I43" s="29"/>
      <c r="J43" s="29"/>
      <c r="K43" s="29"/>
      <c r="L43" s="29"/>
      <c r="M43" s="29"/>
      <c r="N43" s="59">
        <f t="shared" si="0"/>
        <v>1</v>
      </c>
      <c r="O43" s="60">
        <f t="shared" si="2"/>
        <v>36</v>
      </c>
      <c r="P43" s="57"/>
      <c r="Q43" s="57" t="str">
        <f t="shared" si="1"/>
        <v>3ю</v>
      </c>
      <c r="R43" s="57"/>
      <c r="S43" s="57"/>
      <c r="T43" s="57" t="str">
        <f t="shared" si="3"/>
        <v>-</v>
      </c>
      <c r="U43" s="57">
        <f t="shared" si="4"/>
        <v>7</v>
      </c>
      <c r="V43" s="57">
        <f t="shared" si="5"/>
        <v>8</v>
      </c>
      <c r="W43" s="57">
        <f t="shared" si="6"/>
        <v>8</v>
      </c>
      <c r="X43" s="58" t="str">
        <f t="shared" si="7"/>
        <v>-</v>
      </c>
    </row>
    <row r="44" spans="1:24" ht="12.75">
      <c r="A44" s="13">
        <v>37</v>
      </c>
      <c r="B44" s="47" t="s">
        <v>118</v>
      </c>
      <c r="C44" s="48">
        <v>90</v>
      </c>
      <c r="D44" s="48" t="s">
        <v>44</v>
      </c>
      <c r="E44" s="15" t="s">
        <v>45</v>
      </c>
      <c r="F44" s="18">
        <v>0.0006581018518518519</v>
      </c>
      <c r="G44" s="18" t="s">
        <v>26</v>
      </c>
      <c r="H44" s="29"/>
      <c r="I44" s="29"/>
      <c r="J44" s="29"/>
      <c r="K44" s="29"/>
      <c r="L44" s="29"/>
      <c r="M44" s="29"/>
      <c r="N44" s="59">
        <f t="shared" si="0"/>
        <v>1</v>
      </c>
      <c r="O44" s="60">
        <f t="shared" si="2"/>
        <v>37</v>
      </c>
      <c r="P44" s="57"/>
      <c r="Q44" s="57" t="str">
        <f t="shared" si="1"/>
        <v>б/р</v>
      </c>
      <c r="R44" s="57"/>
      <c r="S44" s="57"/>
      <c r="T44" s="57" t="str">
        <f t="shared" si="3"/>
        <v>-</v>
      </c>
      <c r="U44" s="57">
        <f t="shared" si="4"/>
        <v>8</v>
      </c>
      <c r="V44" s="57">
        <f t="shared" si="5"/>
        <v>8</v>
      </c>
      <c r="W44" s="57">
        <f t="shared" si="6"/>
        <v>8</v>
      </c>
      <c r="X44" s="58" t="str">
        <f t="shared" si="7"/>
        <v>-</v>
      </c>
    </row>
    <row r="45" spans="1:24" ht="12.75">
      <c r="A45" s="13"/>
      <c r="B45" s="15" t="s">
        <v>119</v>
      </c>
      <c r="C45" s="16">
        <v>91</v>
      </c>
      <c r="D45" s="16" t="s">
        <v>44</v>
      </c>
      <c r="E45" s="15" t="s">
        <v>45</v>
      </c>
      <c r="F45" s="18" t="s">
        <v>26</v>
      </c>
      <c r="G45" s="18"/>
      <c r="H45" s="29"/>
      <c r="I45" s="29"/>
      <c r="J45" s="29"/>
      <c r="K45" s="29"/>
      <c r="L45" s="29"/>
      <c r="M45" s="29"/>
      <c r="N45" s="59">
        <f t="shared" si="0"/>
        <v>0</v>
      </c>
      <c r="O45" s="60">
        <f t="shared" si="2"/>
        <v>1000</v>
      </c>
      <c r="P45" s="57"/>
      <c r="Q45" s="57" t="str">
        <f t="shared" si="1"/>
        <v>б/р</v>
      </c>
      <c r="R45" s="57"/>
      <c r="S45" s="57"/>
      <c r="T45" s="57" t="str">
        <f t="shared" si="3"/>
        <v>-</v>
      </c>
      <c r="U45" s="57">
        <f t="shared" si="4"/>
        <v>8</v>
      </c>
      <c r="V45" s="57">
        <f t="shared" si="5"/>
        <v>8</v>
      </c>
      <c r="W45" s="57">
        <f t="shared" si="6"/>
        <v>8</v>
      </c>
      <c r="X45" s="58" t="str">
        <f t="shared" si="7"/>
        <v>-</v>
      </c>
    </row>
    <row r="46" spans="1:24" ht="12.75">
      <c r="A46" s="13"/>
      <c r="B46" s="15" t="s">
        <v>120</v>
      </c>
      <c r="C46" s="16">
        <v>91</v>
      </c>
      <c r="D46" s="16" t="s">
        <v>44</v>
      </c>
      <c r="E46" s="15" t="s">
        <v>45</v>
      </c>
      <c r="F46" s="18" t="s">
        <v>26</v>
      </c>
      <c r="G46" s="18"/>
      <c r="H46" s="29"/>
      <c r="I46" s="29"/>
      <c r="J46" s="29"/>
      <c r="K46" s="29"/>
      <c r="L46" s="29"/>
      <c r="M46" s="29"/>
      <c r="N46" s="59">
        <f t="shared" si="0"/>
        <v>0</v>
      </c>
      <c r="O46" s="60">
        <f t="shared" si="2"/>
        <v>1000</v>
      </c>
      <c r="P46" s="57"/>
      <c r="Q46" s="57" t="str">
        <f t="shared" si="1"/>
        <v>б/р</v>
      </c>
      <c r="R46" s="57"/>
      <c r="S46" s="57"/>
      <c r="T46" s="57" t="str">
        <f t="shared" si="3"/>
        <v>-</v>
      </c>
      <c r="U46" s="57">
        <f t="shared" si="4"/>
        <v>8</v>
      </c>
      <c r="V46" s="57">
        <f t="shared" si="5"/>
        <v>8</v>
      </c>
      <c r="W46" s="57">
        <f t="shared" si="6"/>
        <v>8</v>
      </c>
      <c r="X46" s="58" t="str">
        <f t="shared" si="7"/>
        <v>-</v>
      </c>
    </row>
    <row r="47" spans="1:24" ht="12.75">
      <c r="A47" s="13"/>
      <c r="B47" s="15" t="s">
        <v>121</v>
      </c>
      <c r="C47" s="16">
        <v>90</v>
      </c>
      <c r="D47" s="16" t="s">
        <v>44</v>
      </c>
      <c r="E47" s="15" t="s">
        <v>45</v>
      </c>
      <c r="F47" s="18" t="s">
        <v>26</v>
      </c>
      <c r="G47" s="18"/>
      <c r="H47" s="29"/>
      <c r="I47" s="29"/>
      <c r="J47" s="29"/>
      <c r="K47" s="29"/>
      <c r="L47" s="29"/>
      <c r="M47" s="29"/>
      <c r="N47" s="59">
        <f t="shared" si="0"/>
        <v>0</v>
      </c>
      <c r="O47" s="60">
        <f t="shared" si="2"/>
        <v>1000</v>
      </c>
      <c r="P47" s="57"/>
      <c r="Q47" s="57" t="str">
        <f t="shared" si="1"/>
        <v>б/р</v>
      </c>
      <c r="R47" s="57"/>
      <c r="S47" s="57"/>
      <c r="T47" s="57" t="str">
        <f t="shared" si="3"/>
        <v>-</v>
      </c>
      <c r="U47" s="57">
        <f t="shared" si="4"/>
        <v>8</v>
      </c>
      <c r="V47" s="57">
        <f t="shared" si="5"/>
        <v>8</v>
      </c>
      <c r="W47" s="57">
        <f t="shared" si="6"/>
        <v>8</v>
      </c>
      <c r="X47" s="58" t="str">
        <f t="shared" si="7"/>
        <v>-</v>
      </c>
    </row>
    <row r="48" spans="1:24" ht="12.75">
      <c r="A48" s="13"/>
      <c r="B48" s="49" t="s">
        <v>122</v>
      </c>
      <c r="C48" s="14">
        <v>91</v>
      </c>
      <c r="D48" s="14" t="s">
        <v>106</v>
      </c>
      <c r="E48" s="15" t="s">
        <v>29</v>
      </c>
      <c r="F48" s="18" t="s">
        <v>26</v>
      </c>
      <c r="G48" s="18"/>
      <c r="N48" s="59">
        <f t="shared" si="0"/>
        <v>0</v>
      </c>
      <c r="O48" s="60">
        <f t="shared" si="2"/>
        <v>1000</v>
      </c>
      <c r="P48" s="57"/>
      <c r="Q48" s="57" t="str">
        <f t="shared" si="1"/>
        <v>3ю</v>
      </c>
      <c r="R48" s="57"/>
      <c r="S48" s="57"/>
      <c r="T48" s="57" t="str">
        <f t="shared" si="3"/>
        <v>-</v>
      </c>
      <c r="U48" s="57">
        <f t="shared" si="4"/>
        <v>7</v>
      </c>
      <c r="V48" s="57">
        <f t="shared" si="5"/>
        <v>8</v>
      </c>
      <c r="W48" s="57">
        <f t="shared" si="6"/>
        <v>8</v>
      </c>
      <c r="X48" s="58" t="str">
        <f t="shared" si="7"/>
        <v>-</v>
      </c>
    </row>
    <row r="49" spans="1:24" ht="12.75">
      <c r="A49" s="13"/>
      <c r="B49" s="43" t="s">
        <v>123</v>
      </c>
      <c r="C49" s="16">
        <v>91</v>
      </c>
      <c r="D49" s="16" t="s">
        <v>44</v>
      </c>
      <c r="E49" s="15" t="s">
        <v>45</v>
      </c>
      <c r="F49" s="18" t="s">
        <v>26</v>
      </c>
      <c r="G49" s="18"/>
      <c r="N49" s="59">
        <f t="shared" si="0"/>
        <v>0</v>
      </c>
      <c r="O49" s="60">
        <f t="shared" si="2"/>
        <v>1000</v>
      </c>
      <c r="P49" s="57"/>
      <c r="Q49" s="57" t="str">
        <f t="shared" si="1"/>
        <v>б/р</v>
      </c>
      <c r="R49" s="57"/>
      <c r="S49" s="57"/>
      <c r="T49" s="57" t="str">
        <f t="shared" si="3"/>
        <v>-</v>
      </c>
      <c r="U49" s="57">
        <f t="shared" si="4"/>
        <v>8</v>
      </c>
      <c r="V49" s="57">
        <f t="shared" si="5"/>
        <v>8</v>
      </c>
      <c r="W49" s="57">
        <f t="shared" si="6"/>
        <v>8</v>
      </c>
      <c r="X49" s="58" t="str">
        <f t="shared" si="7"/>
        <v>-</v>
      </c>
    </row>
    <row r="50" spans="1:24" ht="12.75">
      <c r="A50" s="13"/>
      <c r="B50" s="47" t="s">
        <v>124</v>
      </c>
      <c r="C50" s="48">
        <v>91</v>
      </c>
      <c r="D50" s="48" t="s">
        <v>44</v>
      </c>
      <c r="E50" s="15" t="s">
        <v>45</v>
      </c>
      <c r="F50" s="18" t="s">
        <v>26</v>
      </c>
      <c r="G50" s="18"/>
      <c r="N50" s="59">
        <f t="shared" si="0"/>
        <v>0</v>
      </c>
      <c r="O50" s="60">
        <f t="shared" si="2"/>
        <v>1000</v>
      </c>
      <c r="P50" s="57"/>
      <c r="Q50" s="57" t="str">
        <f t="shared" si="1"/>
        <v>б/р</v>
      </c>
      <c r="R50" s="57"/>
      <c r="S50" s="57"/>
      <c r="T50" s="57" t="str">
        <f t="shared" si="3"/>
        <v>-</v>
      </c>
      <c r="U50" s="57">
        <f t="shared" si="4"/>
        <v>8</v>
      </c>
      <c r="V50" s="57">
        <f t="shared" si="5"/>
        <v>8</v>
      </c>
      <c r="W50" s="57">
        <f t="shared" si="6"/>
        <v>8</v>
      </c>
      <c r="X50" s="58" t="str">
        <f t="shared" si="7"/>
        <v>-</v>
      </c>
    </row>
    <row r="51" spans="1:24" ht="12.75">
      <c r="A51" s="13"/>
      <c r="B51" s="15" t="s">
        <v>125</v>
      </c>
      <c r="C51" s="16">
        <v>91</v>
      </c>
      <c r="D51" s="16">
        <v>1</v>
      </c>
      <c r="E51" s="15" t="s">
        <v>25</v>
      </c>
      <c r="F51" s="13" t="s">
        <v>46</v>
      </c>
      <c r="G51" s="50"/>
      <c r="N51" s="59">
        <f t="shared" si="0"/>
        <v>0</v>
      </c>
      <c r="O51" s="60">
        <f t="shared" si="2"/>
        <v>1000</v>
      </c>
      <c r="P51" s="57"/>
      <c r="Q51" s="57" t="str">
        <f t="shared" si="1"/>
        <v>-</v>
      </c>
      <c r="R51" s="57"/>
      <c r="S51" s="57"/>
      <c r="T51" s="57" t="str">
        <f t="shared" si="3"/>
        <v>-</v>
      </c>
      <c r="U51" s="57">
        <f t="shared" si="4"/>
        <v>8</v>
      </c>
      <c r="V51" s="57">
        <f t="shared" si="5"/>
        <v>8</v>
      </c>
      <c r="W51" s="57">
        <f t="shared" si="6"/>
        <v>8</v>
      </c>
      <c r="X51" s="58" t="str">
        <f t="shared" si="7"/>
        <v>-</v>
      </c>
    </row>
    <row r="52" spans="1:24" ht="12.75">
      <c r="A52" s="13"/>
      <c r="B52" s="15" t="s">
        <v>126</v>
      </c>
      <c r="C52" s="16">
        <v>91</v>
      </c>
      <c r="D52" s="16" t="s">
        <v>44</v>
      </c>
      <c r="E52" s="15" t="s">
        <v>42</v>
      </c>
      <c r="F52" s="18" t="s">
        <v>46</v>
      </c>
      <c r="G52" s="51"/>
      <c r="H52" s="29"/>
      <c r="I52" s="29"/>
      <c r="J52" s="29"/>
      <c r="K52" s="29"/>
      <c r="L52" s="29"/>
      <c r="M52" s="29"/>
      <c r="N52" s="59">
        <f t="shared" si="0"/>
        <v>0</v>
      </c>
      <c r="O52" s="60">
        <f t="shared" si="2"/>
        <v>1000</v>
      </c>
      <c r="P52" s="57"/>
      <c r="Q52" s="57" t="str">
        <f t="shared" si="1"/>
        <v>-</v>
      </c>
      <c r="R52" s="57"/>
      <c r="S52" s="57"/>
      <c r="T52" s="57" t="str">
        <f t="shared" si="3"/>
        <v>-</v>
      </c>
      <c r="U52" s="57">
        <f t="shared" si="4"/>
        <v>8</v>
      </c>
      <c r="V52" s="57">
        <f t="shared" si="5"/>
        <v>8</v>
      </c>
      <c r="W52" s="57">
        <f t="shared" si="6"/>
        <v>8</v>
      </c>
      <c r="X52" s="58" t="str">
        <f t="shared" si="7"/>
        <v>-</v>
      </c>
    </row>
    <row r="53" spans="1:24" ht="12.75">
      <c r="A53" s="13"/>
      <c r="B53" s="15" t="s">
        <v>127</v>
      </c>
      <c r="C53" s="16">
        <v>90</v>
      </c>
      <c r="D53" s="16">
        <v>2</v>
      </c>
      <c r="E53" s="15" t="s">
        <v>34</v>
      </c>
      <c r="F53" s="18" t="s">
        <v>46</v>
      </c>
      <c r="G53" s="18"/>
      <c r="N53" s="59">
        <f t="shared" si="0"/>
        <v>0</v>
      </c>
      <c r="O53" s="60">
        <f t="shared" si="2"/>
        <v>1000</v>
      </c>
      <c r="P53" s="57"/>
      <c r="Q53" s="57" t="str">
        <f t="shared" si="1"/>
        <v>-</v>
      </c>
      <c r="R53" s="57"/>
      <c r="S53" s="57"/>
      <c r="T53" s="57" t="str">
        <f t="shared" si="3"/>
        <v>-</v>
      </c>
      <c r="U53" s="57">
        <f t="shared" si="4"/>
        <v>8</v>
      </c>
      <c r="V53" s="57">
        <f t="shared" si="5"/>
        <v>8</v>
      </c>
      <c r="W53" s="57">
        <f t="shared" si="6"/>
        <v>8</v>
      </c>
      <c r="X53" s="58" t="str">
        <f t="shared" si="7"/>
        <v>-</v>
      </c>
    </row>
    <row r="54" spans="1:24" ht="12.75">
      <c r="A54" s="13"/>
      <c r="B54" s="47" t="s">
        <v>325</v>
      </c>
      <c r="C54" s="48">
        <v>91</v>
      </c>
      <c r="D54" s="48">
        <v>1</v>
      </c>
      <c r="E54" s="15" t="s">
        <v>25</v>
      </c>
      <c r="F54" s="18" t="s">
        <v>46</v>
      </c>
      <c r="G54" s="18"/>
      <c r="H54" s="29"/>
      <c r="I54" s="29"/>
      <c r="J54" s="29"/>
      <c r="K54" s="29"/>
      <c r="L54" s="29"/>
      <c r="M54" s="29"/>
      <c r="N54" s="59">
        <f t="shared" si="0"/>
        <v>0</v>
      </c>
      <c r="O54" s="60">
        <f t="shared" si="2"/>
        <v>1000</v>
      </c>
      <c r="P54" s="57"/>
      <c r="Q54" s="57" t="str">
        <f t="shared" si="1"/>
        <v>-</v>
      </c>
      <c r="R54" s="57"/>
      <c r="S54" s="57"/>
      <c r="T54" s="57" t="str">
        <f t="shared" si="3"/>
        <v>-</v>
      </c>
      <c r="U54" s="57">
        <f t="shared" si="4"/>
        <v>8</v>
      </c>
      <c r="V54" s="57">
        <f t="shared" si="5"/>
        <v>8</v>
      </c>
      <c r="W54" s="57">
        <f t="shared" si="6"/>
        <v>8</v>
      </c>
      <c r="X54" s="58" t="str">
        <f t="shared" si="7"/>
        <v>-</v>
      </c>
    </row>
  </sheetData>
  <autoFilter ref="B7:E54"/>
  <mergeCells count="8">
    <mergeCell ref="B1:M1"/>
    <mergeCell ref="B2:M2"/>
    <mergeCell ref="B4:M4"/>
    <mergeCell ref="A5:M5"/>
    <mergeCell ref="F6:G6"/>
    <mergeCell ref="H6:I6"/>
    <mergeCell ref="J6:K6"/>
    <mergeCell ref="L6:M6"/>
  </mergeCells>
  <printOptions/>
  <pageMargins left="0.2362204724409449" right="0.2755905511811024" top="0.5118110236220472" bottom="0.4724409448818898" header="0.5118110236220472" footer="0.5118110236220472"/>
  <pageSetup horizontalDpi="200" verticalDpi="2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1"/>
  <sheetViews>
    <sheetView zoomScale="75" zoomScaleNormal="75" workbookViewId="0" topLeftCell="A4">
      <selection activeCell="A8" sqref="A8:E10"/>
    </sheetView>
  </sheetViews>
  <sheetFormatPr defaultColWidth="9.00390625" defaultRowHeight="12.75"/>
  <cols>
    <col min="1" max="1" width="4.625" style="0" customWidth="1"/>
    <col min="2" max="2" width="21.875" style="0" customWidth="1"/>
    <col min="3" max="3" width="5.125" style="0" customWidth="1"/>
    <col min="4" max="4" width="6.00390625" style="0" customWidth="1"/>
    <col min="5" max="5" width="18.625" style="0" customWidth="1"/>
    <col min="6" max="13" width="9.125" style="1" customWidth="1"/>
  </cols>
  <sheetData>
    <row r="1" spans="2:13" ht="15" customHeight="1"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2:13" ht="12.75"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ht="12.75">
      <c r="M3" s="5" t="s">
        <v>2</v>
      </c>
    </row>
    <row r="4" spans="2:13" ht="12.75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3" ht="16.5" customHeight="1">
      <c r="A5" s="106" t="s">
        <v>279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3" ht="12.75">
      <c r="A6" t="s">
        <v>280</v>
      </c>
      <c r="F6" s="108" t="s">
        <v>4</v>
      </c>
      <c r="G6" s="108"/>
      <c r="H6" s="109" t="s">
        <v>5</v>
      </c>
      <c r="I6" s="110"/>
      <c r="J6" s="109" t="s">
        <v>6</v>
      </c>
      <c r="K6" s="110"/>
      <c r="L6" s="112" t="s">
        <v>7</v>
      </c>
      <c r="M6" s="113"/>
    </row>
    <row r="7" spans="1:14" s="61" customFormat="1" ht="21.75" customHeight="1">
      <c r="A7" s="58" t="s">
        <v>8</v>
      </c>
      <c r="B7" s="10" t="s">
        <v>9</v>
      </c>
      <c r="C7" s="10" t="s">
        <v>10</v>
      </c>
      <c r="D7" s="10" t="s">
        <v>11</v>
      </c>
      <c r="E7" s="10" t="s">
        <v>12</v>
      </c>
      <c r="F7" s="63" t="s">
        <v>13</v>
      </c>
      <c r="G7" s="63" t="s">
        <v>14</v>
      </c>
      <c r="H7" s="64" t="s">
        <v>13</v>
      </c>
      <c r="I7" s="63" t="s">
        <v>14</v>
      </c>
      <c r="J7" s="63" t="s">
        <v>13</v>
      </c>
      <c r="K7" s="63" t="s">
        <v>14</v>
      </c>
      <c r="L7" s="63" t="s">
        <v>13</v>
      </c>
      <c r="M7" s="63" t="s">
        <v>14</v>
      </c>
      <c r="N7" s="58" t="s">
        <v>154</v>
      </c>
    </row>
    <row r="8" spans="1:14" ht="12.75">
      <c r="A8" s="13">
        <v>1</v>
      </c>
      <c r="B8" s="15" t="s">
        <v>281</v>
      </c>
      <c r="C8" s="16">
        <v>89</v>
      </c>
      <c r="D8" s="16" t="s">
        <v>24</v>
      </c>
      <c r="E8" s="15" t="s">
        <v>29</v>
      </c>
      <c r="F8" s="18">
        <v>0.00025127314814814815</v>
      </c>
      <c r="G8" s="18">
        <v>0.00043298611111111104</v>
      </c>
      <c r="H8" s="18">
        <v>0.00020891203703703705</v>
      </c>
      <c r="I8" s="18">
        <v>0.00036886574074074073</v>
      </c>
      <c r="J8" s="18">
        <v>0.00018784722222222225</v>
      </c>
      <c r="K8" s="44">
        <v>0.00033773148148148144</v>
      </c>
      <c r="L8" s="18">
        <v>0.00018344907407407408</v>
      </c>
      <c r="M8" s="18">
        <v>0.00034004629629629624</v>
      </c>
      <c r="N8" s="13" t="s">
        <v>24</v>
      </c>
    </row>
    <row r="9" spans="1:14" ht="12.75">
      <c r="A9" s="13">
        <v>2</v>
      </c>
      <c r="B9" s="15" t="s">
        <v>282</v>
      </c>
      <c r="C9" s="16">
        <v>89</v>
      </c>
      <c r="D9" s="16" t="s">
        <v>24</v>
      </c>
      <c r="E9" s="15" t="s">
        <v>20</v>
      </c>
      <c r="F9" s="18">
        <v>0.00027361111111111114</v>
      </c>
      <c r="G9" s="18">
        <v>0.0005076388888888889</v>
      </c>
      <c r="H9" s="18">
        <v>0.00020555555555555559</v>
      </c>
      <c r="I9" s="18">
        <v>0.00039421296296296296</v>
      </c>
      <c r="J9" s="44">
        <v>0.00026122685185185184</v>
      </c>
      <c r="K9" s="18">
        <v>0.0005341435185185185</v>
      </c>
      <c r="L9" s="18">
        <v>0.00015972222222222223</v>
      </c>
      <c r="M9" s="18">
        <v>0.0003561342592592593</v>
      </c>
      <c r="N9" s="13" t="s">
        <v>24</v>
      </c>
    </row>
    <row r="10" spans="1:14" ht="12.75">
      <c r="A10" s="13">
        <v>3</v>
      </c>
      <c r="B10" s="15" t="s">
        <v>283</v>
      </c>
      <c r="C10" s="16">
        <v>88</v>
      </c>
      <c r="D10" s="16" t="s">
        <v>24</v>
      </c>
      <c r="E10" s="15" t="s">
        <v>20</v>
      </c>
      <c r="F10" s="18">
        <v>0.00026747685185185186</v>
      </c>
      <c r="G10" s="18">
        <v>0.0005445601851851851</v>
      </c>
      <c r="H10" s="18">
        <v>0.00020624999999999997</v>
      </c>
      <c r="I10" s="18">
        <v>0.0003960648148148148</v>
      </c>
      <c r="J10" s="18" t="s">
        <v>26</v>
      </c>
      <c r="K10" s="18"/>
      <c r="L10" s="18">
        <v>0.000184375</v>
      </c>
      <c r="M10" s="18">
        <v>0.0003633101851851852</v>
      </c>
      <c r="N10" s="13" t="s">
        <v>24</v>
      </c>
    </row>
    <row r="11" spans="1:14" ht="13.5" thickBot="1">
      <c r="A11" s="19">
        <v>4</v>
      </c>
      <c r="B11" s="23" t="s">
        <v>284</v>
      </c>
      <c r="C11" s="21">
        <v>89</v>
      </c>
      <c r="D11" s="21" t="s">
        <v>24</v>
      </c>
      <c r="E11" s="23" t="s">
        <v>25</v>
      </c>
      <c r="F11" s="24">
        <v>0.0002491898148148148</v>
      </c>
      <c r="G11" s="24">
        <v>0.000468287037037037</v>
      </c>
      <c r="H11" s="24">
        <v>0.00021782407407407406</v>
      </c>
      <c r="I11" s="24">
        <v>0.0004060185185185185</v>
      </c>
      <c r="J11" s="24">
        <v>0.00015497685185185186</v>
      </c>
      <c r="K11" s="24" t="s">
        <v>26</v>
      </c>
      <c r="L11" s="24">
        <v>0.0002023148148148148</v>
      </c>
      <c r="M11" s="24">
        <v>0.0003662037037037037</v>
      </c>
      <c r="N11" s="13" t="s">
        <v>24</v>
      </c>
    </row>
    <row r="12" spans="1:14" ht="12.75">
      <c r="A12" s="45">
        <v>5</v>
      </c>
      <c r="B12" s="26" t="s">
        <v>285</v>
      </c>
      <c r="C12" s="27">
        <v>89</v>
      </c>
      <c r="D12" s="27" t="s">
        <v>24</v>
      </c>
      <c r="E12" s="26" t="s">
        <v>45</v>
      </c>
      <c r="F12" s="28">
        <v>0.0002744212962962963</v>
      </c>
      <c r="G12" s="28">
        <v>0.0005243055555555555</v>
      </c>
      <c r="H12" s="28">
        <v>0.00022395833333333336</v>
      </c>
      <c r="I12" s="28">
        <v>0.00041331018518518523</v>
      </c>
      <c r="J12" s="29"/>
      <c r="K12" s="29"/>
      <c r="L12" s="29"/>
      <c r="M12" s="29"/>
      <c r="N12" s="13" t="s">
        <v>24</v>
      </c>
    </row>
    <row r="13" spans="1:14" ht="12.75">
      <c r="A13" s="13">
        <v>6</v>
      </c>
      <c r="B13" s="15" t="s">
        <v>286</v>
      </c>
      <c r="C13" s="16">
        <v>89</v>
      </c>
      <c r="D13" s="16" t="s">
        <v>24</v>
      </c>
      <c r="E13" s="15" t="s">
        <v>32</v>
      </c>
      <c r="F13" s="18">
        <v>0.00030682870370370374</v>
      </c>
      <c r="G13" s="18">
        <v>0.0005943287037037037</v>
      </c>
      <c r="H13" s="18">
        <v>0.00022280092592592596</v>
      </c>
      <c r="I13" s="18">
        <v>0.0004185185185185184</v>
      </c>
      <c r="J13" s="29"/>
      <c r="K13" s="29"/>
      <c r="L13" s="29"/>
      <c r="M13" s="29"/>
      <c r="N13" s="13" t="s">
        <v>24</v>
      </c>
    </row>
    <row r="14" spans="1:14" ht="12.75">
      <c r="A14" s="13">
        <v>7</v>
      </c>
      <c r="B14" s="15" t="s">
        <v>287</v>
      </c>
      <c r="C14" s="16">
        <v>89</v>
      </c>
      <c r="D14" s="16" t="s">
        <v>24</v>
      </c>
      <c r="E14" s="15" t="s">
        <v>288</v>
      </c>
      <c r="F14" s="18">
        <v>0.0002829861111111111</v>
      </c>
      <c r="G14" s="18">
        <v>0.0005644675925925926</v>
      </c>
      <c r="H14" s="18">
        <v>0.00020208333333333338</v>
      </c>
      <c r="I14" s="18">
        <v>0.00042928240740740747</v>
      </c>
      <c r="J14" s="29"/>
      <c r="K14" s="29"/>
      <c r="L14" s="29"/>
      <c r="M14" s="29"/>
      <c r="N14" s="13" t="s">
        <v>24</v>
      </c>
    </row>
    <row r="15" spans="1:14" ht="12.75">
      <c r="A15" s="13">
        <v>8</v>
      </c>
      <c r="B15" s="15" t="s">
        <v>289</v>
      </c>
      <c r="C15" s="16">
        <v>88</v>
      </c>
      <c r="D15" s="16" t="s">
        <v>24</v>
      </c>
      <c r="E15" s="15" t="s">
        <v>20</v>
      </c>
      <c r="F15" s="18">
        <v>0.00028819444444444444</v>
      </c>
      <c r="G15" s="18">
        <v>0.0005065972222222222</v>
      </c>
      <c r="H15" s="18">
        <v>0.00023402777777777777</v>
      </c>
      <c r="I15" s="18">
        <v>0.00043078703703703703</v>
      </c>
      <c r="J15" s="29"/>
      <c r="K15" s="29"/>
      <c r="L15" s="29"/>
      <c r="M15" s="29"/>
      <c r="N15" s="13" t="s">
        <v>24</v>
      </c>
    </row>
    <row r="16" spans="1:14" ht="12.75">
      <c r="A16" s="13">
        <v>9</v>
      </c>
      <c r="B16" s="15" t="s">
        <v>290</v>
      </c>
      <c r="C16" s="16">
        <v>88</v>
      </c>
      <c r="D16" s="16" t="s">
        <v>24</v>
      </c>
      <c r="E16" s="15" t="s">
        <v>45</v>
      </c>
      <c r="F16" s="18">
        <v>0.0003130787037037037</v>
      </c>
      <c r="G16" s="18">
        <v>0.0005465277777777778</v>
      </c>
      <c r="H16" s="18">
        <v>0.00025277777777777777</v>
      </c>
      <c r="I16" s="18">
        <v>0.0004320601851851851</v>
      </c>
      <c r="J16" s="29"/>
      <c r="K16" s="29"/>
      <c r="L16" s="29"/>
      <c r="M16" s="29"/>
      <c r="N16" s="13" t="s">
        <v>24</v>
      </c>
    </row>
    <row r="17" spans="1:14" ht="12.75">
      <c r="A17" s="13">
        <v>10</v>
      </c>
      <c r="B17" s="15" t="s">
        <v>291</v>
      </c>
      <c r="C17" s="16">
        <v>88</v>
      </c>
      <c r="D17" s="16" t="s">
        <v>24</v>
      </c>
      <c r="E17" s="15" t="s">
        <v>20</v>
      </c>
      <c r="F17" s="18">
        <v>0.00024236111111111114</v>
      </c>
      <c r="G17" s="18">
        <v>0.00044780092592592587</v>
      </c>
      <c r="H17" s="18">
        <v>0.00022870370370370373</v>
      </c>
      <c r="I17" s="18">
        <v>0.0004388888888888889</v>
      </c>
      <c r="J17" s="29"/>
      <c r="K17" s="29"/>
      <c r="L17" s="29"/>
      <c r="M17" s="29"/>
      <c r="N17" s="13">
        <v>1</v>
      </c>
    </row>
    <row r="18" spans="1:14" ht="12.75">
      <c r="A18" s="13">
        <v>11</v>
      </c>
      <c r="B18" s="15" t="s">
        <v>292</v>
      </c>
      <c r="C18" s="16">
        <v>89</v>
      </c>
      <c r="D18" s="16" t="s">
        <v>24</v>
      </c>
      <c r="E18" s="15" t="s">
        <v>34</v>
      </c>
      <c r="F18" s="18">
        <v>0.00023009259259259258</v>
      </c>
      <c r="G18" s="18">
        <v>0.00045868055555555565</v>
      </c>
      <c r="H18" s="18">
        <v>0.00023831018518518518</v>
      </c>
      <c r="I18" s="18">
        <v>0.000440625</v>
      </c>
      <c r="J18" s="29"/>
      <c r="K18" s="29"/>
      <c r="L18" s="29"/>
      <c r="M18" s="29"/>
      <c r="N18" s="13">
        <v>1</v>
      </c>
    </row>
    <row r="19" spans="1:14" ht="12.75">
      <c r="A19" s="13">
        <v>12</v>
      </c>
      <c r="B19" s="15" t="s">
        <v>293</v>
      </c>
      <c r="C19" s="16">
        <v>88</v>
      </c>
      <c r="D19" s="16" t="s">
        <v>24</v>
      </c>
      <c r="E19" s="15" t="s">
        <v>100</v>
      </c>
      <c r="F19" s="18">
        <v>0.00036168981481481485</v>
      </c>
      <c r="G19" s="18">
        <v>0.0006405092592592593</v>
      </c>
      <c r="H19" s="18">
        <v>0.0002644675925925926</v>
      </c>
      <c r="I19" s="18">
        <v>0.0004423611111111111</v>
      </c>
      <c r="J19" s="29"/>
      <c r="K19" s="29"/>
      <c r="L19" s="29"/>
      <c r="M19" s="29"/>
      <c r="N19" s="13">
        <v>1</v>
      </c>
    </row>
    <row r="20" spans="1:14" ht="12.75">
      <c r="A20" s="13">
        <v>13</v>
      </c>
      <c r="B20" s="15" t="s">
        <v>294</v>
      </c>
      <c r="C20" s="16">
        <v>89</v>
      </c>
      <c r="D20" s="16" t="s">
        <v>24</v>
      </c>
      <c r="E20" s="15" t="s">
        <v>25</v>
      </c>
      <c r="F20" s="18">
        <v>0.00024212962962962966</v>
      </c>
      <c r="G20" s="18">
        <v>0.0004711805555555556</v>
      </c>
      <c r="H20" s="18">
        <v>0.00024699074074074076</v>
      </c>
      <c r="I20" s="18">
        <v>0.00044652777777777784</v>
      </c>
      <c r="J20" s="29"/>
      <c r="K20" s="29"/>
      <c r="L20" s="29"/>
      <c r="M20" s="29"/>
      <c r="N20" s="13">
        <v>1</v>
      </c>
    </row>
    <row r="21" spans="1:14" ht="12.75">
      <c r="A21" s="13">
        <v>14</v>
      </c>
      <c r="B21" s="39" t="s">
        <v>295</v>
      </c>
      <c r="C21" s="40">
        <v>88</v>
      </c>
      <c r="D21" s="40" t="s">
        <v>24</v>
      </c>
      <c r="E21" s="39" t="s">
        <v>288</v>
      </c>
      <c r="F21" s="41">
        <v>0.00031574074074074073</v>
      </c>
      <c r="G21" s="41">
        <v>0.0005603009259259259</v>
      </c>
      <c r="H21" s="18">
        <v>0.00026365740740740744</v>
      </c>
      <c r="I21" s="18">
        <v>0.0004657407407407408</v>
      </c>
      <c r="J21" s="29"/>
      <c r="K21" s="29"/>
      <c r="L21" s="29"/>
      <c r="M21" s="29"/>
      <c r="N21" s="13">
        <v>1</v>
      </c>
    </row>
    <row r="22" spans="1:14" s="36" customFormat="1" ht="13.5" thickBot="1">
      <c r="A22" s="13">
        <v>15</v>
      </c>
      <c r="B22" s="15" t="s">
        <v>296</v>
      </c>
      <c r="C22" s="16">
        <v>89</v>
      </c>
      <c r="D22" s="16" t="s">
        <v>24</v>
      </c>
      <c r="E22" s="15" t="s">
        <v>20</v>
      </c>
      <c r="F22" s="18">
        <v>0.000271875</v>
      </c>
      <c r="G22" s="18">
        <v>0.000544675925925926</v>
      </c>
      <c r="H22" s="18" t="s">
        <v>26</v>
      </c>
      <c r="I22" s="18"/>
      <c r="J22" s="82"/>
      <c r="K22" s="82"/>
      <c r="L22" s="82"/>
      <c r="M22" s="82"/>
      <c r="N22" s="13">
        <v>1</v>
      </c>
    </row>
    <row r="23" spans="1:14" ht="13.5" thickBot="1">
      <c r="A23" s="13">
        <v>16</v>
      </c>
      <c r="B23" s="20" t="s">
        <v>297</v>
      </c>
      <c r="C23" s="21">
        <v>89</v>
      </c>
      <c r="D23" s="22" t="s">
        <v>24</v>
      </c>
      <c r="E23" s="23" t="s">
        <v>74</v>
      </c>
      <c r="F23" s="24">
        <v>0.0003119212962962963</v>
      </c>
      <c r="G23" s="24">
        <v>0.0005649305555555556</v>
      </c>
      <c r="H23" s="24" t="s">
        <v>26</v>
      </c>
      <c r="I23" s="24"/>
      <c r="J23" s="82"/>
      <c r="K23" s="82"/>
      <c r="L23" s="82"/>
      <c r="M23" s="82"/>
      <c r="N23" s="13">
        <v>1</v>
      </c>
    </row>
    <row r="24" spans="1:14" ht="12.75">
      <c r="A24" s="45">
        <v>17</v>
      </c>
      <c r="B24" s="26" t="s">
        <v>298</v>
      </c>
      <c r="C24" s="27">
        <v>89</v>
      </c>
      <c r="D24" s="27" t="s">
        <v>24</v>
      </c>
      <c r="E24" s="26" t="s">
        <v>18</v>
      </c>
      <c r="F24" s="28">
        <v>0.0003259259259259259</v>
      </c>
      <c r="G24" s="28">
        <v>0.0006484953703703703</v>
      </c>
      <c r="H24" s="29"/>
      <c r="I24" s="29"/>
      <c r="J24" s="29"/>
      <c r="K24" s="29"/>
      <c r="L24" s="29"/>
      <c r="M24" s="29"/>
      <c r="N24" s="13">
        <v>1</v>
      </c>
    </row>
    <row r="25" spans="1:14" ht="12.75">
      <c r="A25" s="13">
        <v>18</v>
      </c>
      <c r="B25" s="15" t="s">
        <v>299</v>
      </c>
      <c r="C25" s="16">
        <v>89</v>
      </c>
      <c r="D25" s="16" t="s">
        <v>24</v>
      </c>
      <c r="E25" s="15" t="s">
        <v>34</v>
      </c>
      <c r="F25" s="18">
        <v>0.00034606481481481484</v>
      </c>
      <c r="G25" s="18">
        <v>0.000650925925925926</v>
      </c>
      <c r="H25" s="29"/>
      <c r="I25" s="29"/>
      <c r="J25" s="29"/>
      <c r="K25" s="29"/>
      <c r="L25" s="29"/>
      <c r="M25" s="29"/>
      <c r="N25" s="13">
        <v>1</v>
      </c>
    </row>
    <row r="26" spans="1:14" ht="12.75">
      <c r="A26" s="13">
        <v>19</v>
      </c>
      <c r="B26" s="15" t="s">
        <v>300</v>
      </c>
      <c r="C26" s="16">
        <v>89</v>
      </c>
      <c r="D26" s="16">
        <v>1</v>
      </c>
      <c r="E26" s="15" t="s">
        <v>74</v>
      </c>
      <c r="F26" s="18">
        <v>0.0003459490740740741</v>
      </c>
      <c r="G26" s="18">
        <v>0.0006765046296296297</v>
      </c>
      <c r="H26" s="29"/>
      <c r="I26" s="29"/>
      <c r="J26" s="29"/>
      <c r="K26" s="29"/>
      <c r="L26" s="29"/>
      <c r="M26" s="29"/>
      <c r="N26" s="13">
        <v>1</v>
      </c>
    </row>
    <row r="27" spans="1:14" ht="12.75">
      <c r="A27" s="13">
        <v>20</v>
      </c>
      <c r="B27" s="43" t="s">
        <v>301</v>
      </c>
      <c r="C27" s="16">
        <v>88</v>
      </c>
      <c r="D27" s="16" t="s">
        <v>24</v>
      </c>
      <c r="E27" s="15" t="s">
        <v>45</v>
      </c>
      <c r="F27" s="18">
        <v>0.0003671296296296296</v>
      </c>
      <c r="G27" s="18">
        <v>0.0006929398148148147</v>
      </c>
      <c r="H27" s="29"/>
      <c r="I27" s="29"/>
      <c r="J27" s="29"/>
      <c r="K27" s="29"/>
      <c r="L27" s="29"/>
      <c r="M27" s="29"/>
      <c r="N27" s="13">
        <v>1</v>
      </c>
    </row>
    <row r="28" spans="1:14" ht="12.75">
      <c r="A28" s="13">
        <v>21</v>
      </c>
      <c r="B28" s="15" t="s">
        <v>302</v>
      </c>
      <c r="C28" s="16">
        <v>89</v>
      </c>
      <c r="D28" s="16" t="s">
        <v>24</v>
      </c>
      <c r="E28" s="15" t="s">
        <v>45</v>
      </c>
      <c r="F28" s="18">
        <v>0.00035925925925925925</v>
      </c>
      <c r="G28" s="18">
        <v>0.0006982638888888889</v>
      </c>
      <c r="H28" s="29"/>
      <c r="I28" s="29"/>
      <c r="J28" s="29"/>
      <c r="K28" s="29"/>
      <c r="L28" s="29"/>
      <c r="M28" s="29"/>
      <c r="N28" s="13">
        <v>1</v>
      </c>
    </row>
    <row r="29" spans="1:14" ht="12.75">
      <c r="A29" s="13">
        <v>22</v>
      </c>
      <c r="B29" s="15" t="s">
        <v>303</v>
      </c>
      <c r="C29" s="16">
        <v>88</v>
      </c>
      <c r="D29" s="16" t="s">
        <v>24</v>
      </c>
      <c r="E29" s="15" t="s">
        <v>74</v>
      </c>
      <c r="F29" s="18">
        <v>0.0003875</v>
      </c>
      <c r="G29" s="18">
        <v>0.0007086805555555556</v>
      </c>
      <c r="H29" s="29"/>
      <c r="I29" s="29"/>
      <c r="J29" s="29"/>
      <c r="K29" s="29"/>
      <c r="L29" s="29"/>
      <c r="M29" s="29"/>
      <c r="N29" s="13">
        <v>2</v>
      </c>
    </row>
    <row r="30" spans="1:14" ht="12.75">
      <c r="A30" s="13">
        <v>23</v>
      </c>
      <c r="B30" s="15" t="s">
        <v>77</v>
      </c>
      <c r="C30" s="16">
        <v>88</v>
      </c>
      <c r="D30" s="16" t="s">
        <v>24</v>
      </c>
      <c r="E30" s="15" t="s">
        <v>22</v>
      </c>
      <c r="F30" s="18">
        <v>0.00042638888888888897</v>
      </c>
      <c r="G30" s="18">
        <v>0.0007250000000000001</v>
      </c>
      <c r="H30" s="29"/>
      <c r="I30" s="29"/>
      <c r="J30" s="29"/>
      <c r="K30" s="29"/>
      <c r="L30" s="29"/>
      <c r="M30" s="29"/>
      <c r="N30" s="13">
        <v>2</v>
      </c>
    </row>
    <row r="31" spans="1:14" ht="12.75">
      <c r="A31" s="13">
        <v>24</v>
      </c>
      <c r="B31" s="15" t="s">
        <v>304</v>
      </c>
      <c r="C31" s="16">
        <v>88</v>
      </c>
      <c r="D31" s="16" t="s">
        <v>99</v>
      </c>
      <c r="E31" s="15" t="s">
        <v>100</v>
      </c>
      <c r="F31" s="18">
        <v>0.00045266203703703706</v>
      </c>
      <c r="G31" s="18">
        <v>0.0008438657407407408</v>
      </c>
      <c r="H31" s="29"/>
      <c r="I31" s="29"/>
      <c r="J31" s="29"/>
      <c r="K31" s="29"/>
      <c r="L31" s="29"/>
      <c r="M31" s="29"/>
      <c r="N31" s="13" t="s">
        <v>108</v>
      </c>
    </row>
    <row r="32" spans="1:14" ht="12.75">
      <c r="A32" s="13">
        <v>25</v>
      </c>
      <c r="B32" s="15" t="s">
        <v>305</v>
      </c>
      <c r="C32" s="16">
        <v>88</v>
      </c>
      <c r="D32" s="16" t="s">
        <v>99</v>
      </c>
      <c r="E32" s="15" t="s">
        <v>25</v>
      </c>
      <c r="F32" s="18">
        <v>0.00046550925925925926</v>
      </c>
      <c r="G32" s="18">
        <v>0.000965625</v>
      </c>
      <c r="H32" s="29"/>
      <c r="I32" s="29"/>
      <c r="J32" s="29"/>
      <c r="K32" s="29"/>
      <c r="L32" s="29"/>
      <c r="M32" s="29"/>
      <c r="N32" s="13" t="s">
        <v>108</v>
      </c>
    </row>
    <row r="33" spans="1:14" ht="12.75">
      <c r="A33" s="13">
        <v>26</v>
      </c>
      <c r="B33" s="15" t="s">
        <v>306</v>
      </c>
      <c r="C33" s="16">
        <v>89</v>
      </c>
      <c r="D33" s="16">
        <v>1</v>
      </c>
      <c r="E33" s="15" t="s">
        <v>34</v>
      </c>
      <c r="F33" s="18">
        <v>0.000523263888888889</v>
      </c>
      <c r="G33" s="18">
        <v>0.001060300925925926</v>
      </c>
      <c r="H33" s="29"/>
      <c r="I33" s="29"/>
      <c r="J33" s="29"/>
      <c r="K33" s="29"/>
      <c r="L33" s="29"/>
      <c r="M33" s="29"/>
      <c r="N33" s="13">
        <v>3</v>
      </c>
    </row>
    <row r="34" spans="1:14" ht="12.75">
      <c r="A34" s="13">
        <v>27</v>
      </c>
      <c r="B34" s="43" t="s">
        <v>307</v>
      </c>
      <c r="C34" s="16">
        <v>89</v>
      </c>
      <c r="D34" s="16">
        <v>2</v>
      </c>
      <c r="E34" s="15" t="s">
        <v>45</v>
      </c>
      <c r="F34" s="18">
        <v>0.0006993055555555554</v>
      </c>
      <c r="G34" s="18">
        <v>0.001131712962962963</v>
      </c>
      <c r="H34" s="29"/>
      <c r="I34" s="29"/>
      <c r="J34" s="29"/>
      <c r="K34" s="29"/>
      <c r="L34" s="29"/>
      <c r="M34" s="29"/>
      <c r="N34" s="13" t="s">
        <v>99</v>
      </c>
    </row>
    <row r="35" spans="1:14" ht="12.75">
      <c r="A35" s="13">
        <v>28</v>
      </c>
      <c r="B35" s="47" t="s">
        <v>308</v>
      </c>
      <c r="C35" s="48">
        <v>89</v>
      </c>
      <c r="D35" s="48">
        <v>3</v>
      </c>
      <c r="E35" s="47" t="s">
        <v>34</v>
      </c>
      <c r="F35" s="18">
        <v>0.0006548611111111112</v>
      </c>
      <c r="G35" s="18">
        <v>0.001436689814814815</v>
      </c>
      <c r="H35" s="29"/>
      <c r="I35" s="29"/>
      <c r="J35" s="29"/>
      <c r="K35" s="29"/>
      <c r="L35" s="29"/>
      <c r="M35" s="29"/>
      <c r="N35" s="13" t="s">
        <v>106</v>
      </c>
    </row>
    <row r="36" spans="1:14" ht="12.75">
      <c r="A36" s="13">
        <v>29</v>
      </c>
      <c r="B36" s="15" t="s">
        <v>309</v>
      </c>
      <c r="C36" s="16">
        <v>89</v>
      </c>
      <c r="D36" s="31">
        <v>2</v>
      </c>
      <c r="E36" s="15" t="s">
        <v>25</v>
      </c>
      <c r="F36" s="18">
        <v>0.0004349537037037037</v>
      </c>
      <c r="G36" s="18" t="s">
        <v>26</v>
      </c>
      <c r="H36" s="29"/>
      <c r="I36" s="29"/>
      <c r="J36" s="29"/>
      <c r="K36" s="29"/>
      <c r="L36" s="29"/>
      <c r="M36" s="29"/>
      <c r="N36" s="13" t="s">
        <v>106</v>
      </c>
    </row>
    <row r="37" spans="1:13" ht="12.75">
      <c r="A37" s="13"/>
      <c r="B37" s="30" t="s">
        <v>310</v>
      </c>
      <c r="C37" s="16">
        <v>89</v>
      </c>
      <c r="D37" s="31" t="s">
        <v>44</v>
      </c>
      <c r="E37" s="15" t="s">
        <v>45</v>
      </c>
      <c r="F37" s="18" t="s">
        <v>26</v>
      </c>
      <c r="G37" s="18"/>
      <c r="H37" s="29"/>
      <c r="I37" s="29"/>
      <c r="J37" s="29"/>
      <c r="K37" s="29"/>
      <c r="L37" s="29"/>
      <c r="M37" s="29"/>
    </row>
    <row r="38" spans="1:13" ht="12.75">
      <c r="A38" s="13"/>
      <c r="B38" s="30" t="s">
        <v>311</v>
      </c>
      <c r="C38" s="16">
        <v>88</v>
      </c>
      <c r="D38" s="31" t="s">
        <v>44</v>
      </c>
      <c r="E38" s="15" t="s">
        <v>45</v>
      </c>
      <c r="F38" s="18" t="s">
        <v>26</v>
      </c>
      <c r="G38" s="18"/>
      <c r="H38" s="29"/>
      <c r="I38" s="29"/>
      <c r="J38" s="29"/>
      <c r="K38" s="29"/>
      <c r="L38" s="29"/>
      <c r="M38" s="29"/>
    </row>
    <row r="39" spans="1:13" ht="12.75">
      <c r="A39" s="13"/>
      <c r="B39" s="30" t="s">
        <v>312</v>
      </c>
      <c r="C39" s="16">
        <v>88</v>
      </c>
      <c r="D39" s="31">
        <v>1</v>
      </c>
      <c r="E39" s="15" t="s">
        <v>25</v>
      </c>
      <c r="F39" s="18" t="s">
        <v>26</v>
      </c>
      <c r="G39" s="18"/>
      <c r="H39" s="29"/>
      <c r="I39" s="29"/>
      <c r="J39" s="29"/>
      <c r="K39" s="29"/>
      <c r="L39" s="29"/>
      <c r="M39" s="29"/>
    </row>
    <row r="40" spans="1:13" ht="12.75">
      <c r="A40" s="13"/>
      <c r="B40" s="43" t="s">
        <v>313</v>
      </c>
      <c r="C40" s="16">
        <v>89</v>
      </c>
      <c r="D40" s="16" t="s">
        <v>44</v>
      </c>
      <c r="E40" s="15" t="s">
        <v>45</v>
      </c>
      <c r="F40" s="18" t="s">
        <v>26</v>
      </c>
      <c r="G40" s="18"/>
      <c r="H40" s="29"/>
      <c r="I40" s="29"/>
      <c r="J40" s="29"/>
      <c r="K40" s="29"/>
      <c r="L40" s="29"/>
      <c r="M40" s="29"/>
    </row>
    <row r="41" spans="1:13" ht="12.75">
      <c r="A41" s="17"/>
      <c r="B41" s="15" t="s">
        <v>314</v>
      </c>
      <c r="C41" s="16">
        <v>88</v>
      </c>
      <c r="D41" s="16">
        <v>2</v>
      </c>
      <c r="E41" s="15" t="s">
        <v>25</v>
      </c>
      <c r="F41" s="18" t="s">
        <v>26</v>
      </c>
      <c r="G41" s="18"/>
      <c r="H41" s="29"/>
      <c r="I41" s="29"/>
      <c r="J41" s="29"/>
      <c r="K41" s="29"/>
      <c r="L41" s="29"/>
      <c r="M41" s="29"/>
    </row>
    <row r="42" spans="1:13" ht="12.75">
      <c r="A42" s="17"/>
      <c r="B42" s="43" t="s">
        <v>315</v>
      </c>
      <c r="C42" s="16">
        <v>88</v>
      </c>
      <c r="D42" s="16" t="s">
        <v>44</v>
      </c>
      <c r="E42" s="15" t="s">
        <v>45</v>
      </c>
      <c r="F42" s="18" t="s">
        <v>26</v>
      </c>
      <c r="G42" s="18"/>
      <c r="H42" s="29"/>
      <c r="I42" s="29"/>
      <c r="J42" s="29"/>
      <c r="K42" s="29"/>
      <c r="L42" s="29"/>
      <c r="M42" s="29"/>
    </row>
    <row r="43" spans="1:13" ht="12.75">
      <c r="A43" s="17"/>
      <c r="B43" s="43" t="s">
        <v>316</v>
      </c>
      <c r="C43" s="16">
        <v>88</v>
      </c>
      <c r="D43" s="16" t="s">
        <v>44</v>
      </c>
      <c r="E43" s="15" t="s">
        <v>45</v>
      </c>
      <c r="F43" s="18" t="s">
        <v>26</v>
      </c>
      <c r="G43" s="18"/>
      <c r="H43" s="29"/>
      <c r="I43" s="29"/>
      <c r="J43" s="29"/>
      <c r="K43" s="29"/>
      <c r="L43" s="29"/>
      <c r="M43" s="29"/>
    </row>
    <row r="44" spans="1:13" ht="12.75">
      <c r="A44" s="17"/>
      <c r="B44" s="43" t="s">
        <v>317</v>
      </c>
      <c r="C44" s="16">
        <v>88</v>
      </c>
      <c r="D44" s="16">
        <v>3</v>
      </c>
      <c r="E44" s="15" t="s">
        <v>45</v>
      </c>
      <c r="F44" s="18" t="s">
        <v>26</v>
      </c>
      <c r="G44" s="18"/>
      <c r="H44" s="29"/>
      <c r="I44" s="29"/>
      <c r="J44" s="29"/>
      <c r="K44" s="29"/>
      <c r="L44" s="29"/>
      <c r="M44" s="29"/>
    </row>
    <row r="45" spans="1:13" ht="12.75">
      <c r="A45" s="17"/>
      <c r="B45" s="15" t="s">
        <v>318</v>
      </c>
      <c r="C45" s="16">
        <v>88</v>
      </c>
      <c r="D45" s="16">
        <v>2</v>
      </c>
      <c r="E45" s="15" t="s">
        <v>18</v>
      </c>
      <c r="F45" s="18" t="s">
        <v>26</v>
      </c>
      <c r="G45" s="18"/>
      <c r="H45" s="29"/>
      <c r="I45" s="29"/>
      <c r="J45" s="29"/>
      <c r="K45" s="29"/>
      <c r="L45" s="29"/>
      <c r="M45" s="29"/>
    </row>
    <row r="46" spans="1:13" ht="12.75">
      <c r="A46" s="17"/>
      <c r="B46" s="15" t="s">
        <v>319</v>
      </c>
      <c r="C46" s="16">
        <v>88</v>
      </c>
      <c r="D46" s="16">
        <v>2</v>
      </c>
      <c r="E46" s="15" t="s">
        <v>56</v>
      </c>
      <c r="F46" s="18" t="s">
        <v>26</v>
      </c>
      <c r="G46" s="18"/>
      <c r="H46" s="29"/>
      <c r="I46" s="29"/>
      <c r="J46" s="29"/>
      <c r="K46" s="29"/>
      <c r="L46" s="29"/>
      <c r="M46" s="29"/>
    </row>
    <row r="47" spans="1:13" ht="12.75">
      <c r="A47" s="17"/>
      <c r="B47" s="15" t="s">
        <v>320</v>
      </c>
      <c r="C47" s="16">
        <v>89</v>
      </c>
      <c r="D47" s="16" t="s">
        <v>24</v>
      </c>
      <c r="E47" s="15" t="s">
        <v>20</v>
      </c>
      <c r="F47" s="18" t="s">
        <v>26</v>
      </c>
      <c r="G47" s="18"/>
      <c r="H47" s="29"/>
      <c r="I47" s="29"/>
      <c r="J47" s="29"/>
      <c r="K47" s="29"/>
      <c r="L47" s="29"/>
      <c r="M47" s="29"/>
    </row>
    <row r="48" spans="1:13" ht="12.75">
      <c r="A48" s="17"/>
      <c r="B48" s="47" t="s">
        <v>321</v>
      </c>
      <c r="C48" s="48">
        <v>89</v>
      </c>
      <c r="D48" s="48" t="s">
        <v>44</v>
      </c>
      <c r="E48" s="15" t="s">
        <v>45</v>
      </c>
      <c r="F48" s="18" t="s">
        <v>46</v>
      </c>
      <c r="G48" s="18"/>
      <c r="H48" s="29"/>
      <c r="I48" s="29"/>
      <c r="J48" s="29"/>
      <c r="K48" s="29"/>
      <c r="L48" s="29"/>
      <c r="M48" s="29"/>
    </row>
    <row r="49" spans="1:13" ht="12.75">
      <c r="A49" s="17"/>
      <c r="B49" s="47" t="s">
        <v>322</v>
      </c>
      <c r="C49" s="48">
        <v>89</v>
      </c>
      <c r="D49" s="48">
        <v>2</v>
      </c>
      <c r="E49" s="47" t="s">
        <v>34</v>
      </c>
      <c r="F49" s="18" t="s">
        <v>46</v>
      </c>
      <c r="G49" s="18"/>
      <c r="H49" s="29"/>
      <c r="I49" s="29"/>
      <c r="J49" s="29"/>
      <c r="K49" s="29"/>
      <c r="L49" s="29"/>
      <c r="M49" s="29"/>
    </row>
    <row r="50" spans="1:13" ht="12.75">
      <c r="A50" s="17"/>
      <c r="B50" s="47" t="s">
        <v>323</v>
      </c>
      <c r="C50" s="48">
        <v>89</v>
      </c>
      <c r="D50" s="48" t="s">
        <v>44</v>
      </c>
      <c r="E50" s="15" t="s">
        <v>45</v>
      </c>
      <c r="F50" s="18" t="s">
        <v>46</v>
      </c>
      <c r="G50" s="18"/>
      <c r="H50" s="29"/>
      <c r="I50" s="29"/>
      <c r="J50" s="29"/>
      <c r="K50" s="29"/>
      <c r="L50" s="29"/>
      <c r="M50" s="29"/>
    </row>
    <row r="51" spans="1:13" ht="12.75">
      <c r="A51" s="17"/>
      <c r="B51" s="47" t="s">
        <v>324</v>
      </c>
      <c r="C51" s="48">
        <v>89</v>
      </c>
      <c r="D51" s="48" t="s">
        <v>44</v>
      </c>
      <c r="E51" s="15" t="s">
        <v>45</v>
      </c>
      <c r="F51" s="18" t="s">
        <v>46</v>
      </c>
      <c r="G51" s="18"/>
      <c r="H51" s="29"/>
      <c r="I51" s="29"/>
      <c r="J51" s="29"/>
      <c r="K51" s="29"/>
      <c r="L51" s="29"/>
      <c r="M51" s="29"/>
    </row>
    <row r="53" spans="6:13" ht="12.75">
      <c r="F53" s="102"/>
      <c r="G53" s="102"/>
      <c r="H53" s="102"/>
      <c r="I53" s="102"/>
      <c r="J53" s="102"/>
      <c r="K53" s="102"/>
      <c r="L53" s="102"/>
      <c r="M53" s="102"/>
    </row>
    <row r="54" spans="6:13" ht="12.75">
      <c r="F54" s="102"/>
      <c r="G54" s="102"/>
      <c r="H54" s="102"/>
      <c r="I54" s="102"/>
      <c r="J54" s="102"/>
      <c r="K54" s="102"/>
      <c r="L54" s="102"/>
      <c r="M54" s="102"/>
    </row>
    <row r="55" spans="6:13" ht="12.75">
      <c r="F55" s="102"/>
      <c r="G55" s="102"/>
      <c r="H55" s="102"/>
      <c r="I55" s="102"/>
      <c r="J55" s="102"/>
      <c r="K55" s="102"/>
      <c r="L55" s="102"/>
      <c r="M55" s="102"/>
    </row>
    <row r="56" spans="6:13" ht="12.75">
      <c r="F56" s="102"/>
      <c r="G56" s="102"/>
      <c r="H56" s="102"/>
      <c r="I56" s="102"/>
      <c r="J56" s="102"/>
      <c r="K56" s="102"/>
      <c r="L56" s="102"/>
      <c r="M56" s="102"/>
    </row>
    <row r="57" spans="6:13" ht="12.75">
      <c r="F57" s="102"/>
      <c r="G57" s="102"/>
      <c r="H57" s="102"/>
      <c r="I57" s="102"/>
      <c r="J57" s="102"/>
      <c r="K57" s="102"/>
      <c r="L57" s="102"/>
      <c r="M57" s="102"/>
    </row>
    <row r="58" spans="6:13" ht="12.75">
      <c r="F58" s="102"/>
      <c r="G58" s="102"/>
      <c r="H58" s="102"/>
      <c r="I58" s="102"/>
      <c r="J58" s="102"/>
      <c r="K58" s="102"/>
      <c r="L58" s="102"/>
      <c r="M58" s="102"/>
    </row>
    <row r="59" spans="6:13" ht="12.75">
      <c r="F59" s="102"/>
      <c r="G59" s="102"/>
      <c r="H59" s="102"/>
      <c r="I59" s="102"/>
      <c r="J59" s="102"/>
      <c r="K59" s="102"/>
      <c r="L59" s="102"/>
      <c r="M59" s="102"/>
    </row>
    <row r="60" spans="6:13" ht="12.75">
      <c r="F60" s="102"/>
      <c r="G60" s="102"/>
      <c r="H60" s="102"/>
      <c r="I60" s="102"/>
      <c r="J60" s="102"/>
      <c r="K60" s="102"/>
      <c r="L60" s="102"/>
      <c r="M60" s="102"/>
    </row>
    <row r="61" spans="6:13" ht="12.75">
      <c r="F61" s="102"/>
      <c r="G61" s="102"/>
      <c r="H61" s="102"/>
      <c r="I61" s="102"/>
      <c r="J61" s="102"/>
      <c r="K61" s="102"/>
      <c r="L61" s="102"/>
      <c r="M61" s="102"/>
    </row>
    <row r="62" spans="6:13" ht="12.75">
      <c r="F62" s="102"/>
      <c r="G62" s="102"/>
      <c r="H62" s="102"/>
      <c r="I62" s="102"/>
      <c r="J62" s="102"/>
      <c r="K62" s="102"/>
      <c r="L62" s="102"/>
      <c r="M62" s="102"/>
    </row>
    <row r="63" spans="6:13" ht="12.75">
      <c r="F63" s="102"/>
      <c r="G63" s="102"/>
      <c r="H63" s="102"/>
      <c r="I63" s="102"/>
      <c r="J63" s="102"/>
      <c r="K63" s="102"/>
      <c r="L63" s="102"/>
      <c r="M63" s="102"/>
    </row>
    <row r="64" spans="6:13" ht="12.75">
      <c r="F64" s="102"/>
      <c r="G64" s="102"/>
      <c r="H64" s="102"/>
      <c r="I64" s="102"/>
      <c r="J64" s="102"/>
      <c r="K64" s="102"/>
      <c r="L64" s="102"/>
      <c r="M64" s="102"/>
    </row>
    <row r="65" spans="6:13" ht="12.75">
      <c r="F65" s="102"/>
      <c r="G65" s="102"/>
      <c r="H65" s="102"/>
      <c r="I65" s="102"/>
      <c r="J65" s="102"/>
      <c r="K65" s="102"/>
      <c r="L65" s="102"/>
      <c r="M65" s="102"/>
    </row>
    <row r="66" spans="6:13" ht="12.75">
      <c r="F66" s="102"/>
      <c r="G66" s="102"/>
      <c r="H66" s="102"/>
      <c r="I66" s="102"/>
      <c r="J66" s="102"/>
      <c r="K66" s="102"/>
      <c r="L66" s="102"/>
      <c r="M66" s="102"/>
    </row>
    <row r="67" spans="6:13" ht="12.75">
      <c r="F67" s="102"/>
      <c r="G67" s="102"/>
      <c r="H67" s="102"/>
      <c r="I67" s="102"/>
      <c r="J67" s="102"/>
      <c r="K67" s="102"/>
      <c r="L67" s="102"/>
      <c r="M67" s="102"/>
    </row>
    <row r="68" spans="6:13" ht="12.75">
      <c r="F68" s="102"/>
      <c r="G68" s="102"/>
      <c r="H68" s="102"/>
      <c r="I68" s="102"/>
      <c r="J68" s="102"/>
      <c r="K68" s="102"/>
      <c r="L68" s="102"/>
      <c r="M68" s="102"/>
    </row>
    <row r="69" spans="6:13" ht="12.75">
      <c r="F69" s="102"/>
      <c r="G69" s="102"/>
      <c r="H69" s="102"/>
      <c r="I69" s="102"/>
      <c r="J69" s="102"/>
      <c r="K69" s="102"/>
      <c r="L69" s="102"/>
      <c r="M69" s="102"/>
    </row>
    <row r="70" spans="6:13" ht="12.75">
      <c r="F70" s="102"/>
      <c r="G70" s="102"/>
      <c r="H70" s="102"/>
      <c r="I70" s="102"/>
      <c r="J70" s="102"/>
      <c r="K70" s="102"/>
      <c r="L70" s="102"/>
      <c r="M70" s="102"/>
    </row>
    <row r="71" spans="6:13" ht="12.75">
      <c r="F71" s="102"/>
      <c r="G71" s="102"/>
      <c r="H71" s="102"/>
      <c r="I71" s="102"/>
      <c r="J71" s="102"/>
      <c r="K71" s="102"/>
      <c r="L71" s="102"/>
      <c r="M71" s="102"/>
    </row>
    <row r="72" spans="6:13" ht="12.75">
      <c r="F72" s="102"/>
      <c r="G72" s="102"/>
      <c r="H72" s="102"/>
      <c r="I72" s="102"/>
      <c r="J72" s="102"/>
      <c r="K72" s="102"/>
      <c r="L72" s="102"/>
      <c r="M72" s="102"/>
    </row>
    <row r="73" spans="6:13" ht="12.75">
      <c r="F73" s="102"/>
      <c r="G73" s="102"/>
      <c r="H73" s="102"/>
      <c r="I73" s="102"/>
      <c r="J73" s="102"/>
      <c r="K73" s="102"/>
      <c r="L73" s="102"/>
      <c r="M73" s="102"/>
    </row>
    <row r="74" spans="6:13" ht="12.75">
      <c r="F74" s="102"/>
      <c r="G74" s="102"/>
      <c r="H74" s="102"/>
      <c r="I74" s="102"/>
      <c r="J74" s="102"/>
      <c r="K74" s="102"/>
      <c r="L74" s="102"/>
      <c r="M74" s="102"/>
    </row>
    <row r="75" spans="6:13" ht="12.75">
      <c r="F75" s="102"/>
      <c r="G75" s="102"/>
      <c r="H75" s="102"/>
      <c r="I75" s="102"/>
      <c r="J75" s="102"/>
      <c r="K75" s="102"/>
      <c r="L75" s="102"/>
      <c r="M75" s="102"/>
    </row>
    <row r="76" spans="6:13" ht="12.75">
      <c r="F76" s="102"/>
      <c r="G76" s="102"/>
      <c r="H76" s="102"/>
      <c r="I76" s="102"/>
      <c r="J76" s="102"/>
      <c r="K76" s="102"/>
      <c r="L76" s="102"/>
      <c r="M76" s="102"/>
    </row>
    <row r="77" spans="6:13" ht="12.75">
      <c r="F77" s="102"/>
      <c r="G77" s="102"/>
      <c r="H77" s="102"/>
      <c r="I77" s="102"/>
      <c r="J77" s="102"/>
      <c r="K77" s="102"/>
      <c r="L77" s="102"/>
      <c r="M77" s="102"/>
    </row>
    <row r="78" spans="6:13" ht="12.75">
      <c r="F78" s="102"/>
      <c r="G78" s="102"/>
      <c r="H78" s="102"/>
      <c r="I78" s="102"/>
      <c r="J78" s="102"/>
      <c r="K78" s="102"/>
      <c r="L78" s="102"/>
      <c r="M78" s="102"/>
    </row>
    <row r="79" spans="6:13" ht="12.75">
      <c r="F79" s="102"/>
      <c r="G79" s="102"/>
      <c r="H79" s="102"/>
      <c r="I79" s="102"/>
      <c r="J79" s="102"/>
      <c r="K79" s="102"/>
      <c r="L79" s="102"/>
      <c r="M79" s="102"/>
    </row>
    <row r="80" spans="6:13" ht="12.75">
      <c r="F80" s="102"/>
      <c r="G80" s="102"/>
      <c r="H80" s="102"/>
      <c r="I80" s="102"/>
      <c r="J80" s="102"/>
      <c r="K80" s="102"/>
      <c r="L80" s="102"/>
      <c r="M80" s="102"/>
    </row>
    <row r="81" spans="6:13" ht="12.75">
      <c r="F81" s="102"/>
      <c r="G81" s="102"/>
      <c r="H81" s="102"/>
      <c r="I81" s="102"/>
      <c r="J81" s="102"/>
      <c r="K81" s="102"/>
      <c r="L81" s="102"/>
      <c r="M81" s="102"/>
    </row>
    <row r="82" spans="6:13" ht="12.75">
      <c r="F82" s="102"/>
      <c r="G82" s="102"/>
      <c r="H82" s="102"/>
      <c r="I82" s="102"/>
      <c r="J82" s="102"/>
      <c r="K82" s="102"/>
      <c r="L82" s="102"/>
      <c r="M82" s="102"/>
    </row>
    <row r="83" spans="6:13" ht="12.75">
      <c r="F83" s="102"/>
      <c r="G83" s="102"/>
      <c r="H83" s="102"/>
      <c r="I83" s="102"/>
      <c r="J83" s="102"/>
      <c r="K83" s="102"/>
      <c r="L83" s="102"/>
      <c r="M83" s="102"/>
    </row>
    <row r="84" spans="6:13" ht="12.75">
      <c r="F84" s="102"/>
      <c r="G84" s="102"/>
      <c r="H84" s="102"/>
      <c r="I84" s="102"/>
      <c r="J84" s="102"/>
      <c r="K84" s="102"/>
      <c r="L84" s="102"/>
      <c r="M84" s="102"/>
    </row>
    <row r="85" spans="6:13" ht="12.75">
      <c r="F85" s="102"/>
      <c r="G85" s="102"/>
      <c r="H85" s="102"/>
      <c r="I85" s="102"/>
      <c r="J85" s="102"/>
      <c r="K85" s="102"/>
      <c r="L85" s="102"/>
      <c r="M85" s="102"/>
    </row>
    <row r="86" spans="6:13" ht="12.75">
      <c r="F86" s="102"/>
      <c r="G86" s="102"/>
      <c r="H86" s="102"/>
      <c r="I86" s="102"/>
      <c r="J86" s="102"/>
      <c r="K86" s="102"/>
      <c r="L86" s="102"/>
      <c r="M86" s="102"/>
    </row>
    <row r="87" spans="6:13" ht="12.75">
      <c r="F87" s="102"/>
      <c r="G87" s="102"/>
      <c r="H87" s="102"/>
      <c r="I87" s="102"/>
      <c r="J87" s="102"/>
      <c r="K87" s="102"/>
      <c r="L87" s="102"/>
      <c r="M87" s="102"/>
    </row>
    <row r="88" spans="6:13" ht="12.75">
      <c r="F88" s="102"/>
      <c r="G88" s="102"/>
      <c r="H88" s="102"/>
      <c r="I88" s="102"/>
      <c r="J88" s="102"/>
      <c r="K88" s="102"/>
      <c r="L88" s="102"/>
      <c r="M88" s="102"/>
    </row>
    <row r="89" spans="6:13" ht="12.75">
      <c r="F89" s="102"/>
      <c r="G89" s="102"/>
      <c r="H89" s="102"/>
      <c r="I89" s="102"/>
      <c r="J89" s="102"/>
      <c r="K89" s="102"/>
      <c r="L89" s="102"/>
      <c r="M89" s="102"/>
    </row>
    <row r="90" spans="6:13" ht="12.75">
      <c r="F90" s="102"/>
      <c r="G90" s="102"/>
      <c r="H90" s="102"/>
      <c r="I90" s="102"/>
      <c r="J90" s="102"/>
      <c r="K90" s="102"/>
      <c r="L90" s="102"/>
      <c r="M90" s="102"/>
    </row>
    <row r="91" spans="6:13" ht="12.75">
      <c r="F91" s="102"/>
      <c r="G91" s="102"/>
      <c r="H91" s="102"/>
      <c r="I91" s="102"/>
      <c r="J91" s="102"/>
      <c r="K91" s="102"/>
      <c r="L91" s="102"/>
      <c r="M91" s="102"/>
    </row>
    <row r="92" spans="6:13" ht="12.75">
      <c r="F92" s="102"/>
      <c r="G92" s="102"/>
      <c r="H92" s="102"/>
      <c r="I92" s="102"/>
      <c r="J92" s="102"/>
      <c r="K92" s="102"/>
      <c r="L92" s="102"/>
      <c r="M92" s="102"/>
    </row>
    <row r="93" spans="6:13" ht="12.75">
      <c r="F93" s="102"/>
      <c r="G93" s="102"/>
      <c r="H93" s="102"/>
      <c r="I93" s="102"/>
      <c r="J93" s="102"/>
      <c r="K93" s="102"/>
      <c r="L93" s="102"/>
      <c r="M93" s="102"/>
    </row>
    <row r="94" spans="6:13" ht="12.75">
      <c r="F94" s="102"/>
      <c r="G94" s="102"/>
      <c r="H94" s="102"/>
      <c r="I94" s="102"/>
      <c r="J94" s="102"/>
      <c r="K94" s="102"/>
      <c r="L94" s="102"/>
      <c r="M94" s="102"/>
    </row>
    <row r="95" spans="6:13" ht="12.75">
      <c r="F95" s="102"/>
      <c r="G95" s="102"/>
      <c r="H95" s="102"/>
      <c r="I95" s="102"/>
      <c r="J95" s="102"/>
      <c r="K95" s="102"/>
      <c r="L95" s="102"/>
      <c r="M95" s="102"/>
    </row>
    <row r="96" spans="6:13" ht="12.75">
      <c r="F96" s="102"/>
      <c r="G96" s="102"/>
      <c r="H96" s="102"/>
      <c r="I96" s="102"/>
      <c r="J96" s="102"/>
      <c r="K96" s="102"/>
      <c r="L96" s="102"/>
      <c r="M96" s="102"/>
    </row>
    <row r="97" spans="6:13" ht="12.75">
      <c r="F97" s="102"/>
      <c r="G97" s="102"/>
      <c r="H97" s="102"/>
      <c r="I97" s="102"/>
      <c r="J97" s="102"/>
      <c r="K97" s="102"/>
      <c r="L97" s="102"/>
      <c r="M97" s="102"/>
    </row>
    <row r="98" spans="6:13" ht="12.75">
      <c r="F98" s="102"/>
      <c r="G98" s="102"/>
      <c r="H98" s="102"/>
      <c r="I98" s="102"/>
      <c r="J98" s="102"/>
      <c r="K98" s="102"/>
      <c r="L98" s="102"/>
      <c r="M98" s="102"/>
    </row>
    <row r="99" spans="6:13" ht="12.75">
      <c r="F99" s="102"/>
      <c r="G99" s="102"/>
      <c r="H99" s="102"/>
      <c r="I99" s="102"/>
      <c r="J99" s="102"/>
      <c r="K99" s="102"/>
      <c r="L99" s="102"/>
      <c r="M99" s="102"/>
    </row>
    <row r="100" spans="6:13" ht="12.75">
      <c r="F100" s="102"/>
      <c r="G100" s="102"/>
      <c r="H100" s="102"/>
      <c r="I100" s="102"/>
      <c r="J100" s="102"/>
      <c r="K100" s="102"/>
      <c r="L100" s="102"/>
      <c r="M100" s="102"/>
    </row>
    <row r="101" spans="6:13" ht="12.75">
      <c r="F101" s="102"/>
      <c r="G101" s="102"/>
      <c r="H101" s="102"/>
      <c r="I101" s="102"/>
      <c r="J101" s="102"/>
      <c r="K101" s="102"/>
      <c r="L101" s="102"/>
      <c r="M101" s="102"/>
    </row>
    <row r="102" spans="6:13" ht="12.75">
      <c r="F102" s="102"/>
      <c r="G102" s="102"/>
      <c r="H102" s="102"/>
      <c r="I102" s="102"/>
      <c r="J102" s="102"/>
      <c r="K102" s="102"/>
      <c r="L102" s="102"/>
      <c r="M102" s="102"/>
    </row>
    <row r="103" spans="6:13" ht="12.75">
      <c r="F103" s="102"/>
      <c r="G103" s="102"/>
      <c r="H103" s="102"/>
      <c r="I103" s="102"/>
      <c r="J103" s="102"/>
      <c r="K103" s="102"/>
      <c r="L103" s="102"/>
      <c r="M103" s="102"/>
    </row>
    <row r="104" spans="6:13" ht="12.75">
      <c r="F104" s="102"/>
      <c r="G104" s="102"/>
      <c r="H104" s="102"/>
      <c r="I104" s="102"/>
      <c r="J104" s="102"/>
      <c r="K104" s="102"/>
      <c r="L104" s="102"/>
      <c r="M104" s="102"/>
    </row>
    <row r="105" spans="6:13" ht="12.75">
      <c r="F105" s="102"/>
      <c r="G105" s="102"/>
      <c r="H105" s="102"/>
      <c r="I105" s="102"/>
      <c r="J105" s="102"/>
      <c r="K105" s="102"/>
      <c r="L105" s="102"/>
      <c r="M105" s="102"/>
    </row>
    <row r="106" spans="6:13" ht="12.75">
      <c r="F106" s="102"/>
      <c r="G106" s="102"/>
      <c r="H106" s="102"/>
      <c r="I106" s="102"/>
      <c r="J106" s="102"/>
      <c r="K106" s="102"/>
      <c r="L106" s="102"/>
      <c r="M106" s="102"/>
    </row>
    <row r="107" spans="6:13" ht="12.75">
      <c r="F107" s="102"/>
      <c r="G107" s="102"/>
      <c r="H107" s="102"/>
      <c r="I107" s="102"/>
      <c r="J107" s="102"/>
      <c r="K107" s="102"/>
      <c r="L107" s="102"/>
      <c r="M107" s="102"/>
    </row>
    <row r="108" spans="6:13" ht="12.75">
      <c r="F108" s="102"/>
      <c r="G108" s="102"/>
      <c r="H108" s="102"/>
      <c r="I108" s="102"/>
      <c r="J108" s="102"/>
      <c r="K108" s="102"/>
      <c r="L108" s="102"/>
      <c r="M108" s="102"/>
    </row>
    <row r="109" spans="6:13" ht="12.75">
      <c r="F109" s="102"/>
      <c r="G109" s="102"/>
      <c r="H109" s="102"/>
      <c r="I109" s="102"/>
      <c r="J109" s="102"/>
      <c r="K109" s="102"/>
      <c r="L109" s="102"/>
      <c r="M109" s="102"/>
    </row>
    <row r="110" spans="6:13" ht="12.75">
      <c r="F110" s="102"/>
      <c r="G110" s="102"/>
      <c r="H110" s="102"/>
      <c r="I110" s="102"/>
      <c r="J110" s="102"/>
      <c r="K110" s="102"/>
      <c r="L110" s="102"/>
      <c r="M110" s="102"/>
    </row>
    <row r="111" spans="6:13" ht="12.75">
      <c r="F111" s="102"/>
      <c r="G111" s="102"/>
      <c r="H111" s="102"/>
      <c r="I111" s="102"/>
      <c r="J111" s="102"/>
      <c r="K111" s="102"/>
      <c r="L111" s="102"/>
      <c r="M111" s="102"/>
    </row>
    <row r="112" spans="6:13" ht="12.75">
      <c r="F112" s="102"/>
      <c r="G112" s="102"/>
      <c r="H112" s="102"/>
      <c r="I112" s="102"/>
      <c r="J112" s="102"/>
      <c r="K112" s="102"/>
      <c r="L112" s="102"/>
      <c r="M112" s="102"/>
    </row>
    <row r="113" spans="6:13" ht="12.75">
      <c r="F113" s="102"/>
      <c r="G113" s="102"/>
      <c r="H113" s="102"/>
      <c r="I113" s="102"/>
      <c r="J113" s="102"/>
      <c r="K113" s="102"/>
      <c r="L113" s="102"/>
      <c r="M113" s="102"/>
    </row>
    <row r="114" spans="6:13" ht="12.75">
      <c r="F114" s="102"/>
      <c r="G114" s="102"/>
      <c r="H114" s="102"/>
      <c r="I114" s="102"/>
      <c r="J114" s="102"/>
      <c r="K114" s="102"/>
      <c r="L114" s="102"/>
      <c r="M114" s="102"/>
    </row>
    <row r="115" spans="6:13" ht="12.75">
      <c r="F115" s="102"/>
      <c r="G115" s="102"/>
      <c r="H115" s="102"/>
      <c r="I115" s="102"/>
      <c r="J115" s="102"/>
      <c r="K115" s="102"/>
      <c r="L115" s="102"/>
      <c r="M115" s="102"/>
    </row>
    <row r="116" spans="6:13" ht="12.75">
      <c r="F116" s="102"/>
      <c r="G116" s="102"/>
      <c r="H116" s="102"/>
      <c r="I116" s="102"/>
      <c r="J116" s="102"/>
      <c r="K116" s="102"/>
      <c r="L116" s="102"/>
      <c r="M116" s="102"/>
    </row>
    <row r="117" spans="6:13" ht="12.75">
      <c r="F117" s="102"/>
      <c r="G117" s="102"/>
      <c r="H117" s="102"/>
      <c r="I117" s="102"/>
      <c r="J117" s="102"/>
      <c r="K117" s="102"/>
      <c r="L117" s="102"/>
      <c r="M117" s="102"/>
    </row>
    <row r="118" spans="6:13" ht="12.75">
      <c r="F118" s="102"/>
      <c r="G118" s="102"/>
      <c r="H118" s="102"/>
      <c r="I118" s="102"/>
      <c r="J118" s="102"/>
      <c r="K118" s="102"/>
      <c r="L118" s="102"/>
      <c r="M118" s="102"/>
    </row>
    <row r="119" spans="6:13" ht="12.75">
      <c r="F119" s="102"/>
      <c r="G119" s="102"/>
      <c r="H119" s="102"/>
      <c r="I119" s="102"/>
      <c r="J119" s="102"/>
      <c r="K119" s="102"/>
      <c r="L119" s="102"/>
      <c r="M119" s="102"/>
    </row>
    <row r="120" spans="6:13" ht="12.75">
      <c r="F120" s="102"/>
      <c r="G120" s="102"/>
      <c r="H120" s="102"/>
      <c r="I120" s="102"/>
      <c r="J120" s="102"/>
      <c r="K120" s="102"/>
      <c r="L120" s="102"/>
      <c r="M120" s="102"/>
    </row>
    <row r="121" spans="6:13" ht="12.75">
      <c r="F121" s="102"/>
      <c r="G121" s="102"/>
      <c r="H121" s="102"/>
      <c r="I121" s="102"/>
      <c r="J121" s="102"/>
      <c r="K121" s="102"/>
      <c r="L121" s="102"/>
      <c r="M121" s="102"/>
    </row>
    <row r="122" spans="6:13" ht="12.75">
      <c r="F122" s="102"/>
      <c r="G122" s="102"/>
      <c r="H122" s="102"/>
      <c r="I122" s="102"/>
      <c r="J122" s="102"/>
      <c r="K122" s="102"/>
      <c r="L122" s="102"/>
      <c r="M122" s="102"/>
    </row>
    <row r="123" spans="6:13" ht="12.75">
      <c r="F123" s="102"/>
      <c r="G123" s="102"/>
      <c r="H123" s="102"/>
      <c r="I123" s="102"/>
      <c r="J123" s="102"/>
      <c r="K123" s="102"/>
      <c r="L123" s="102"/>
      <c r="M123" s="102"/>
    </row>
    <row r="124" spans="6:13" ht="12.75">
      <c r="F124" s="102"/>
      <c r="G124" s="102"/>
      <c r="H124" s="102"/>
      <c r="I124" s="102"/>
      <c r="J124" s="102"/>
      <c r="K124" s="102"/>
      <c r="L124" s="102"/>
      <c r="M124" s="102"/>
    </row>
    <row r="125" spans="6:13" ht="12.75">
      <c r="F125" s="102"/>
      <c r="G125" s="102"/>
      <c r="H125" s="102"/>
      <c r="I125" s="102"/>
      <c r="J125" s="102"/>
      <c r="K125" s="102"/>
      <c r="L125" s="102"/>
      <c r="M125" s="102"/>
    </row>
    <row r="126" spans="6:13" ht="12.75">
      <c r="F126" s="102"/>
      <c r="G126" s="102"/>
      <c r="H126" s="102"/>
      <c r="I126" s="102"/>
      <c r="J126" s="102"/>
      <c r="K126" s="102"/>
      <c r="L126" s="102"/>
      <c r="M126" s="102"/>
    </row>
    <row r="127" spans="6:13" ht="12.75">
      <c r="F127" s="102"/>
      <c r="G127" s="102"/>
      <c r="H127" s="102"/>
      <c r="I127" s="102"/>
      <c r="J127" s="102"/>
      <c r="K127" s="102"/>
      <c r="L127" s="102"/>
      <c r="M127" s="102"/>
    </row>
    <row r="128" spans="6:13" ht="12.75">
      <c r="F128" s="102"/>
      <c r="G128" s="102"/>
      <c r="H128" s="102"/>
      <c r="I128" s="102"/>
      <c r="J128" s="102"/>
      <c r="K128" s="102"/>
      <c r="L128" s="102"/>
      <c r="M128" s="102"/>
    </row>
    <row r="129" spans="6:13" ht="12.75">
      <c r="F129" s="102"/>
      <c r="G129" s="102"/>
      <c r="H129" s="102"/>
      <c r="I129" s="102"/>
      <c r="J129" s="102"/>
      <c r="K129" s="102"/>
      <c r="L129" s="102"/>
      <c r="M129" s="102"/>
    </row>
    <row r="130" spans="6:13" ht="12.75">
      <c r="F130" s="102"/>
      <c r="G130" s="102"/>
      <c r="H130" s="102"/>
      <c r="I130" s="102"/>
      <c r="J130" s="102"/>
      <c r="K130" s="102"/>
      <c r="L130" s="102"/>
      <c r="M130" s="102"/>
    </row>
    <row r="131" spans="6:13" ht="12.75">
      <c r="F131" s="102"/>
      <c r="G131" s="102"/>
      <c r="H131" s="102"/>
      <c r="I131" s="102"/>
      <c r="J131" s="102"/>
      <c r="K131" s="102"/>
      <c r="L131" s="102"/>
      <c r="M131" s="102"/>
    </row>
    <row r="132" spans="6:13" ht="12.75">
      <c r="F132" s="102"/>
      <c r="G132" s="102"/>
      <c r="H132" s="102"/>
      <c r="I132" s="102"/>
      <c r="J132" s="102"/>
      <c r="K132" s="102"/>
      <c r="L132" s="102"/>
      <c r="M132" s="102"/>
    </row>
    <row r="133" spans="6:13" ht="12.75">
      <c r="F133" s="102"/>
      <c r="G133" s="102"/>
      <c r="H133" s="102"/>
      <c r="I133" s="102"/>
      <c r="J133" s="102"/>
      <c r="K133" s="102"/>
      <c r="L133" s="102"/>
      <c r="M133" s="102"/>
    </row>
    <row r="134" spans="6:13" ht="12.75">
      <c r="F134" s="102"/>
      <c r="G134" s="102"/>
      <c r="H134" s="102"/>
      <c r="I134" s="102"/>
      <c r="J134" s="102"/>
      <c r="K134" s="102"/>
      <c r="L134" s="102"/>
      <c r="M134" s="102"/>
    </row>
    <row r="135" spans="6:13" ht="12.75">
      <c r="F135" s="102"/>
      <c r="G135" s="102"/>
      <c r="H135" s="102"/>
      <c r="I135" s="102"/>
      <c r="J135" s="102"/>
      <c r="K135" s="102"/>
      <c r="L135" s="102"/>
      <c r="M135" s="102"/>
    </row>
    <row r="136" spans="6:13" ht="12.75">
      <c r="F136" s="102"/>
      <c r="G136" s="102"/>
      <c r="H136" s="102"/>
      <c r="I136" s="102"/>
      <c r="J136" s="102"/>
      <c r="K136" s="102"/>
      <c r="L136" s="102"/>
      <c r="M136" s="102"/>
    </row>
    <row r="137" spans="6:13" ht="12.75">
      <c r="F137" s="102"/>
      <c r="G137" s="102"/>
      <c r="H137" s="102"/>
      <c r="I137" s="102"/>
      <c r="J137" s="102"/>
      <c r="K137" s="102"/>
      <c r="L137" s="102"/>
      <c r="M137" s="102"/>
    </row>
    <row r="138" spans="6:13" ht="12.75">
      <c r="F138" s="102"/>
      <c r="G138" s="102"/>
      <c r="H138" s="102"/>
      <c r="I138" s="102"/>
      <c r="J138" s="102"/>
      <c r="K138" s="102"/>
      <c r="L138" s="102"/>
      <c r="M138" s="102"/>
    </row>
    <row r="139" spans="6:13" ht="12.75">
      <c r="F139" s="102"/>
      <c r="G139" s="102"/>
      <c r="H139" s="102"/>
      <c r="I139" s="102"/>
      <c r="J139" s="102"/>
      <c r="K139" s="102"/>
      <c r="L139" s="102"/>
      <c r="M139" s="102"/>
    </row>
    <row r="140" spans="6:13" ht="12.75">
      <c r="F140" s="102"/>
      <c r="G140" s="102"/>
      <c r="H140" s="102"/>
      <c r="I140" s="102"/>
      <c r="J140" s="102"/>
      <c r="K140" s="102"/>
      <c r="L140" s="102"/>
      <c r="M140" s="102"/>
    </row>
    <row r="141" spans="6:13" ht="12.75">
      <c r="F141" s="102"/>
      <c r="G141" s="102"/>
      <c r="H141" s="102"/>
      <c r="I141" s="102"/>
      <c r="J141" s="102"/>
      <c r="K141" s="102"/>
      <c r="L141" s="102"/>
      <c r="M141" s="102"/>
    </row>
  </sheetData>
  <mergeCells count="8">
    <mergeCell ref="F6:G6"/>
    <mergeCell ref="J6:K6"/>
    <mergeCell ref="L6:M6"/>
    <mergeCell ref="H6:I6"/>
    <mergeCell ref="B1:M1"/>
    <mergeCell ref="B2:M2"/>
    <mergeCell ref="B4:M4"/>
    <mergeCell ref="A5:M5"/>
  </mergeCells>
  <printOptions/>
  <pageMargins left="0.28" right="0.26" top="0.38" bottom="0.51" header="0.38" footer="0.5"/>
  <pageSetup horizontalDpi="200" verticalDpi="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workbookViewId="0" topLeftCell="A1">
      <selection activeCell="A8" sqref="A8:E10"/>
    </sheetView>
  </sheetViews>
  <sheetFormatPr defaultColWidth="9.00390625" defaultRowHeight="12.75"/>
  <cols>
    <col min="1" max="1" width="6.625" style="0" customWidth="1"/>
    <col min="2" max="2" width="21.625" style="0" customWidth="1"/>
    <col min="3" max="3" width="5.125" style="0" customWidth="1"/>
    <col min="4" max="4" width="6.00390625" style="0" customWidth="1"/>
    <col min="5" max="5" width="18.625" style="0" customWidth="1"/>
    <col min="9" max="9" width="9.375" style="0" customWidth="1"/>
    <col min="14" max="14" width="2.375" style="0" hidden="1" customWidth="1"/>
    <col min="15" max="15" width="5.875" style="0" hidden="1" customWidth="1"/>
    <col min="16" max="17" width="7.125" style="1" hidden="1" customWidth="1"/>
    <col min="18" max="18" width="3.625" style="1" hidden="1" customWidth="1"/>
    <col min="19" max="19" width="5.875" style="0" hidden="1" customWidth="1"/>
    <col min="20" max="20" width="5.375" style="1" hidden="1" customWidth="1"/>
    <col min="21" max="23" width="2.375" style="1" hidden="1" customWidth="1"/>
    <col min="24" max="24" width="9.125" style="1" customWidth="1"/>
  </cols>
  <sheetData>
    <row r="1" spans="1:24" s="3" customFormat="1" ht="27" customHeight="1">
      <c r="A1" s="104"/>
      <c r="B1" s="104"/>
      <c r="C1" s="104"/>
      <c r="D1" s="104"/>
      <c r="E1" s="104"/>
      <c r="F1" s="104"/>
      <c r="G1" s="104"/>
      <c r="H1" s="104"/>
      <c r="I1" s="104"/>
      <c r="J1" s="2"/>
      <c r="K1" s="2"/>
      <c r="L1" s="2"/>
      <c r="M1" s="2"/>
      <c r="N1"/>
      <c r="O1"/>
      <c r="P1" s="1"/>
      <c r="Q1" s="1"/>
      <c r="R1" s="1"/>
      <c r="S1"/>
      <c r="T1" s="1"/>
      <c r="U1" s="1"/>
      <c r="V1" s="1"/>
      <c r="W1" s="1"/>
      <c r="X1" s="1"/>
    </row>
    <row r="2" spans="1:24" s="3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/>
      <c r="O2"/>
      <c r="P2" s="1"/>
      <c r="Q2" s="1"/>
      <c r="R2" s="1"/>
      <c r="S2"/>
      <c r="T2" s="1"/>
      <c r="U2" s="1"/>
      <c r="V2" s="1"/>
      <c r="W2" s="1"/>
      <c r="X2" s="1"/>
    </row>
    <row r="3" spans="1:24" s="3" customFormat="1" ht="12.75">
      <c r="A3" s="34" t="s">
        <v>48</v>
      </c>
      <c r="M3" s="3" t="s">
        <v>2</v>
      </c>
      <c r="N3"/>
      <c r="O3"/>
      <c r="P3" s="1"/>
      <c r="Q3" s="1"/>
      <c r="R3" s="1"/>
      <c r="S3"/>
      <c r="T3" s="1"/>
      <c r="U3" s="1"/>
      <c r="V3" s="1"/>
      <c r="W3" s="1"/>
      <c r="X3" s="1"/>
    </row>
    <row r="4" spans="1:24" s="3" customFormat="1" ht="11.25" customHeight="1">
      <c r="A4" s="106"/>
      <c r="B4" s="106"/>
      <c r="C4" s="106"/>
      <c r="D4" s="106"/>
      <c r="E4" s="106"/>
      <c r="F4" s="106"/>
      <c r="G4" s="106"/>
      <c r="H4" s="106"/>
      <c r="I4" s="106"/>
      <c r="J4" s="1"/>
      <c r="K4" s="1"/>
      <c r="L4" s="1"/>
      <c r="M4" s="1"/>
      <c r="N4"/>
      <c r="O4"/>
      <c r="P4" s="1"/>
      <c r="Q4" s="1"/>
      <c r="R4" s="1"/>
      <c r="S4"/>
      <c r="T4" s="1"/>
      <c r="U4" s="1"/>
      <c r="V4" s="1"/>
      <c r="W4" s="1"/>
      <c r="X4" s="1"/>
    </row>
    <row r="5" spans="1:24" s="3" customFormat="1" ht="15.75" customHeight="1">
      <c r="A5" s="114" t="s">
        <v>49</v>
      </c>
      <c r="B5" s="114"/>
      <c r="C5" s="114"/>
      <c r="D5" s="114"/>
      <c r="E5" s="114"/>
      <c r="F5" s="114"/>
      <c r="G5" s="114"/>
      <c r="H5" s="114"/>
      <c r="I5" s="114"/>
      <c r="J5" s="1"/>
      <c r="K5" s="1"/>
      <c r="L5" s="1"/>
      <c r="M5" s="1"/>
      <c r="N5"/>
      <c r="O5"/>
      <c r="P5" s="1"/>
      <c r="Q5" s="1"/>
      <c r="R5" s="1"/>
      <c r="S5"/>
      <c r="T5" s="1"/>
      <c r="U5" s="1"/>
      <c r="V5" s="1"/>
      <c r="W5" s="1"/>
      <c r="X5" s="1"/>
    </row>
    <row r="6" spans="1:24" s="71" customFormat="1" ht="13.5" thickBot="1">
      <c r="A6" s="71" t="s">
        <v>50</v>
      </c>
      <c r="F6" s="108" t="s">
        <v>4</v>
      </c>
      <c r="G6" s="108"/>
      <c r="H6" s="109" t="s">
        <v>5</v>
      </c>
      <c r="I6" s="110"/>
      <c r="J6" s="108" t="s">
        <v>6</v>
      </c>
      <c r="K6" s="108"/>
      <c r="L6" s="109" t="s">
        <v>7</v>
      </c>
      <c r="M6" s="110"/>
      <c r="N6"/>
      <c r="O6"/>
      <c r="P6" s="1"/>
      <c r="Q6" s="1"/>
      <c r="R6" s="1"/>
      <c r="S6"/>
      <c r="T6" s="1"/>
      <c r="U6" s="1"/>
      <c r="V6" s="1"/>
      <c r="W6" s="1"/>
      <c r="X6" s="1"/>
    </row>
    <row r="7" spans="1:24" s="11" customFormat="1" ht="26.25" customHeight="1" thickBot="1">
      <c r="A7" s="8" t="s">
        <v>8</v>
      </c>
      <c r="B7" s="10" t="s">
        <v>9</v>
      </c>
      <c r="C7" s="10" t="s">
        <v>10</v>
      </c>
      <c r="D7" s="10" t="s">
        <v>11</v>
      </c>
      <c r="E7" s="10" t="s">
        <v>12</v>
      </c>
      <c r="F7" s="7" t="s">
        <v>13</v>
      </c>
      <c r="G7" s="7" t="s">
        <v>14</v>
      </c>
      <c r="H7" s="7" t="s">
        <v>13</v>
      </c>
      <c r="I7" s="7" t="s">
        <v>14</v>
      </c>
      <c r="J7" s="6" t="s">
        <v>13</v>
      </c>
      <c r="K7" s="7" t="s">
        <v>14</v>
      </c>
      <c r="L7" s="7" t="s">
        <v>13</v>
      </c>
      <c r="M7" s="7" t="s">
        <v>14</v>
      </c>
      <c r="N7" s="55"/>
      <c r="O7" s="56"/>
      <c r="P7" s="56"/>
      <c r="Q7" s="57"/>
      <c r="R7" s="57"/>
      <c r="S7" s="57"/>
      <c r="T7" s="57"/>
      <c r="U7" s="57"/>
      <c r="V7" s="57"/>
      <c r="W7" s="57"/>
      <c r="X7" s="58" t="s">
        <v>154</v>
      </c>
    </row>
    <row r="8" spans="1:24" ht="12.75">
      <c r="A8" s="35">
        <v>1</v>
      </c>
      <c r="B8" s="15" t="s">
        <v>51</v>
      </c>
      <c r="C8" s="16">
        <v>89</v>
      </c>
      <c r="D8" s="16" t="s">
        <v>24</v>
      </c>
      <c r="E8" s="15" t="s">
        <v>20</v>
      </c>
      <c r="F8" s="18">
        <v>0.00021527777777777778</v>
      </c>
      <c r="G8" s="18">
        <v>0.0004899305555555556</v>
      </c>
      <c r="H8" s="18">
        <v>0.00022870370370370373</v>
      </c>
      <c r="I8" s="18">
        <v>0.00046458333333333334</v>
      </c>
      <c r="J8" s="18">
        <v>0.00020312500000000004</v>
      </c>
      <c r="K8" s="18">
        <v>0.00043402777777777775</v>
      </c>
      <c r="L8" s="18">
        <v>0.00020023148148148146</v>
      </c>
      <c r="M8" s="18">
        <v>0.00040532407407407406</v>
      </c>
      <c r="N8" s="59">
        <f aca="true" t="shared" si="0" ref="N8:N28">COUNTIF($A$8:$A$106,$A8)</f>
        <v>1</v>
      </c>
      <c r="O8" s="60">
        <f>IF(ISBLANK($A8),1000,($A8*N8+(N8-1)*N8/2)/N8)</f>
        <v>1</v>
      </c>
      <c r="P8" s="60" t="s">
        <v>155</v>
      </c>
      <c r="Q8" s="57" t="str">
        <f aca="true" t="shared" si="1" ref="Q8:Q28">IF($F8=P$20,"-",IF(OR(AND($D8=P$14,$C8&gt;P$19),AND($D8=P$17,$C8&lt;P$18)),P$14,$D8))</f>
        <v>КМС</v>
      </c>
      <c r="R8" s="57">
        <f>COUNTIF(Q$8:Q$106,P$8)</f>
        <v>0</v>
      </c>
      <c r="S8" s="61"/>
      <c r="T8" s="57" t="str">
        <f>IF(O8&gt;S$10,IF(O8&gt;S$11,IF(O8&gt;S$12,IF(O8&gt;S$13,IF(O8&gt;S$14,IF(O8&gt;S$15,IF(O8&gt;S$16,"-",P$16),P$15),P$14),P$13),P$12),P$11),P$10)</f>
        <v>КМС</v>
      </c>
      <c r="U8" s="57">
        <f>IF(OR(Q8=P$8,Q8=P$9,Q8=P$10),1,IF(Q8=P$11,2,IF(Q8=P$12,3,IF(Q8=P$13,4,IF(Q8=P$14,5,IF(Q8=P$15,6,IF(Q8=P$16,7,8)))))))</f>
        <v>1</v>
      </c>
      <c r="V8" s="57">
        <f>IF(T8=P$10,1,IF(T8=P$11,2,IF(T8=P$12,3,IF(T8=P$13,4,IF(T8=P$14,5,IF(T8=P$15,6,IF(T8=P$16,7,8)))))))</f>
        <v>1</v>
      </c>
      <c r="W8" s="57">
        <f>IF(U8-V8&gt;1,U8-1,V8)</f>
        <v>1</v>
      </c>
      <c r="X8" s="58" t="str">
        <f>IF(W8=1,P$10,IF(W8=2,P$11,IF(W8=3,P$12,IF(W8=4,P$13,IF(AND(W8=5,$C8&gt;P$19),P$14,IF(AND(W8=6,$C8&gt;P$19),P$15,IF(AND(W8=7,$C8&gt;P$19),P$16,"-")))))))</f>
        <v>КМС</v>
      </c>
    </row>
    <row r="9" spans="1:24" ht="12.75">
      <c r="A9" s="35">
        <v>2</v>
      </c>
      <c r="B9" s="15" t="s">
        <v>52</v>
      </c>
      <c r="C9" s="16">
        <v>89</v>
      </c>
      <c r="D9" s="16" t="s">
        <v>24</v>
      </c>
      <c r="E9" s="15" t="s">
        <v>20</v>
      </c>
      <c r="F9" s="18">
        <v>0.0002341435185185185</v>
      </c>
      <c r="G9" s="18">
        <v>0.0004995370370370369</v>
      </c>
      <c r="H9" s="18">
        <v>0.00022013888888888889</v>
      </c>
      <c r="I9" s="18">
        <v>0.0004570601851851852</v>
      </c>
      <c r="J9" s="18">
        <v>0.00020798611111111113</v>
      </c>
      <c r="K9" s="18">
        <v>0.0004046296296296296</v>
      </c>
      <c r="L9" s="18">
        <v>0.00020300925925925925</v>
      </c>
      <c r="M9" s="18">
        <v>0.0004983796296296296</v>
      </c>
      <c r="N9" s="59">
        <f t="shared" si="0"/>
        <v>1</v>
      </c>
      <c r="O9" s="60">
        <f aca="true" t="shared" si="2" ref="O9:O28">IF(ISBLANK($A9),1000,($A9*N9+(N9-1)*N9/2)/N9)</f>
        <v>2</v>
      </c>
      <c r="P9" s="60" t="s">
        <v>17</v>
      </c>
      <c r="Q9" s="57" t="str">
        <f t="shared" si="1"/>
        <v>КМС</v>
      </c>
      <c r="R9" s="57">
        <f>COUNTIF(Q$8:Q$106,P$9)</f>
        <v>0</v>
      </c>
      <c r="S9" s="61"/>
      <c r="T9" s="57" t="str">
        <f aca="true" t="shared" si="3" ref="T9:T28">IF(O9&gt;S$10,IF(O9&gt;S$11,IF(O9&gt;S$12,IF(O9&gt;S$13,IF(O9&gt;S$14,IF(O9&gt;S$15,IF(O9&gt;S$16,"-",P$16),P$15),P$14),P$13),P$12),P$11),P$10)</f>
        <v>КМС</v>
      </c>
      <c r="U9" s="57">
        <f aca="true" t="shared" si="4" ref="U9:U28">IF(OR(Q9=P$8,Q9=P$9,Q9=P$10),1,IF(Q9=P$11,2,IF(Q9=P$12,3,IF(Q9=P$13,4,IF(Q9=P$14,5,IF(Q9=P$15,6,IF(Q9=P$16,7,8)))))))</f>
        <v>1</v>
      </c>
      <c r="V9" s="57">
        <f aca="true" t="shared" si="5" ref="V9:V28">IF(T9=P$10,1,IF(T9=P$11,2,IF(T9=P$12,3,IF(T9=P$13,4,IF(T9=P$14,5,IF(T9=P$15,6,IF(T9=P$16,7,8)))))))</f>
        <v>1</v>
      </c>
      <c r="W9" s="57">
        <f aca="true" t="shared" si="6" ref="W9:W28">IF(U9-V9&gt;1,U9-1,V9)</f>
        <v>1</v>
      </c>
      <c r="X9" s="58" t="str">
        <f aca="true" t="shared" si="7" ref="X9:X23">IF(W9=1,P$10,IF(W9=2,P$11,IF(W9=3,P$12,IF(W9=4,P$13,IF(AND(W9=5,$C9&gt;P$19),P$14,IF(AND(W9=6,$C9&gt;P$19),P$15,IF(AND(W9=7,$C9&gt;P$19),P$16,"-")))))))</f>
        <v>КМС</v>
      </c>
    </row>
    <row r="10" spans="1:24" ht="12.75">
      <c r="A10" s="35">
        <v>3</v>
      </c>
      <c r="B10" s="15" t="s">
        <v>53</v>
      </c>
      <c r="C10" s="16">
        <v>89</v>
      </c>
      <c r="D10" s="16" t="s">
        <v>24</v>
      </c>
      <c r="E10" s="15" t="s">
        <v>25</v>
      </c>
      <c r="F10" s="18">
        <v>0.0002208333333333333</v>
      </c>
      <c r="G10" s="18">
        <v>0.000460300925925926</v>
      </c>
      <c r="H10" s="18">
        <v>0.00021203703703703706</v>
      </c>
      <c r="I10" s="18">
        <v>0.000454861111111111</v>
      </c>
      <c r="J10" s="18">
        <v>0.00022060185185185185</v>
      </c>
      <c r="K10" s="18">
        <v>0.000440625</v>
      </c>
      <c r="L10" s="18">
        <v>0.00020393518518518523</v>
      </c>
      <c r="M10" s="18">
        <v>0.00040798611111111114</v>
      </c>
      <c r="N10" s="59">
        <f t="shared" si="0"/>
        <v>1</v>
      </c>
      <c r="O10" s="60">
        <f t="shared" si="2"/>
        <v>3</v>
      </c>
      <c r="P10" s="60" t="s">
        <v>24</v>
      </c>
      <c r="Q10" s="57" t="str">
        <f t="shared" si="1"/>
        <v>КМС</v>
      </c>
      <c r="R10" s="57">
        <f>COUNTIF(Q$8:Q$106,P$10)</f>
        <v>16</v>
      </c>
      <c r="S10" s="57">
        <f>0.8*(R8+R9)+0.4*R10+0.2*R11</f>
        <v>6.800000000000001</v>
      </c>
      <c r="T10" s="57" t="str">
        <f t="shared" si="3"/>
        <v>КМС</v>
      </c>
      <c r="U10" s="57">
        <f t="shared" si="4"/>
        <v>1</v>
      </c>
      <c r="V10" s="57">
        <f t="shared" si="5"/>
        <v>1</v>
      </c>
      <c r="W10" s="57">
        <f t="shared" si="6"/>
        <v>1</v>
      </c>
      <c r="X10" s="58" t="str">
        <f t="shared" si="7"/>
        <v>КМС</v>
      </c>
    </row>
    <row r="11" spans="1:24" s="36" customFormat="1" ht="13.5" thickBot="1">
      <c r="A11" s="72">
        <v>4</v>
      </c>
      <c r="B11" s="23" t="s">
        <v>54</v>
      </c>
      <c r="C11" s="21">
        <v>88</v>
      </c>
      <c r="D11" s="21" t="s">
        <v>24</v>
      </c>
      <c r="E11" s="23" t="s">
        <v>20</v>
      </c>
      <c r="F11" s="24">
        <v>0.0002547453703703704</v>
      </c>
      <c r="G11" s="24">
        <v>0.0005462962962962964</v>
      </c>
      <c r="H11" s="24">
        <v>0.00021701388888888888</v>
      </c>
      <c r="I11" s="24">
        <v>0.0004545138888888889</v>
      </c>
      <c r="J11" s="24">
        <v>0.00020949074074074077</v>
      </c>
      <c r="K11" s="24">
        <v>0.00044872685185185185</v>
      </c>
      <c r="L11" s="24">
        <v>0.00020439814814814813</v>
      </c>
      <c r="M11" s="24">
        <v>0.00041377314814814814</v>
      </c>
      <c r="N11" s="59">
        <f t="shared" si="0"/>
        <v>1</v>
      </c>
      <c r="O11" s="60">
        <f t="shared" si="2"/>
        <v>4</v>
      </c>
      <c r="P11" s="60">
        <v>1</v>
      </c>
      <c r="Q11" s="57" t="str">
        <f t="shared" si="1"/>
        <v>КМС</v>
      </c>
      <c r="R11" s="57">
        <f>COUNTIF(Q$8:Q$106,P$11)</f>
        <v>2</v>
      </c>
      <c r="S11" s="57">
        <f>S10+0.4*R10+0.4*R11+0.2*R12</f>
        <v>14.200000000000001</v>
      </c>
      <c r="T11" s="57" t="str">
        <f t="shared" si="3"/>
        <v>КМС</v>
      </c>
      <c r="U11" s="57">
        <f t="shared" si="4"/>
        <v>1</v>
      </c>
      <c r="V11" s="57">
        <f t="shared" si="5"/>
        <v>1</v>
      </c>
      <c r="W11" s="57">
        <f t="shared" si="6"/>
        <v>1</v>
      </c>
      <c r="X11" s="74" t="str">
        <f t="shared" si="7"/>
        <v>КМС</v>
      </c>
    </row>
    <row r="12" spans="1:24" ht="12.75">
      <c r="A12" s="37">
        <v>5</v>
      </c>
      <c r="B12" s="26" t="s">
        <v>55</v>
      </c>
      <c r="C12" s="27">
        <v>88</v>
      </c>
      <c r="D12" s="27" t="s">
        <v>24</v>
      </c>
      <c r="E12" s="26" t="s">
        <v>56</v>
      </c>
      <c r="F12" s="28">
        <v>0.0003392361111111111</v>
      </c>
      <c r="G12" s="28">
        <v>0.0006372685185185186</v>
      </c>
      <c r="H12" s="28">
        <v>0.00021828703703703702</v>
      </c>
      <c r="I12" s="28">
        <v>0.0004788194444444445</v>
      </c>
      <c r="J12" s="29"/>
      <c r="K12" s="29"/>
      <c r="L12" s="29"/>
      <c r="M12" s="29"/>
      <c r="N12" s="59">
        <f t="shared" si="0"/>
        <v>1</v>
      </c>
      <c r="O12" s="60">
        <f t="shared" si="2"/>
        <v>5</v>
      </c>
      <c r="P12" s="60">
        <v>2</v>
      </c>
      <c r="Q12" s="57" t="str">
        <f t="shared" si="1"/>
        <v>КМС</v>
      </c>
      <c r="R12" s="57">
        <f>COUNTIF(Q$8:Q$106,P$12)</f>
        <v>1</v>
      </c>
      <c r="S12" s="57">
        <f>S11+0.2*R11+0.4*R12+0.2*R13</f>
        <v>15.200000000000001</v>
      </c>
      <c r="T12" s="57" t="str">
        <f t="shared" si="3"/>
        <v>КМС</v>
      </c>
      <c r="U12" s="57">
        <f t="shared" si="4"/>
        <v>1</v>
      </c>
      <c r="V12" s="57">
        <f t="shared" si="5"/>
        <v>1</v>
      </c>
      <c r="W12" s="57">
        <f t="shared" si="6"/>
        <v>1</v>
      </c>
      <c r="X12" s="73" t="str">
        <f t="shared" si="7"/>
        <v>КМС</v>
      </c>
    </row>
    <row r="13" spans="1:24" ht="12.75">
      <c r="A13" s="35">
        <v>6</v>
      </c>
      <c r="B13" s="15" t="s">
        <v>57</v>
      </c>
      <c r="C13" s="16">
        <v>89</v>
      </c>
      <c r="D13" s="16" t="s">
        <v>24</v>
      </c>
      <c r="E13" s="15" t="s">
        <v>22</v>
      </c>
      <c r="F13" s="18">
        <v>0.000256712962962963</v>
      </c>
      <c r="G13" s="18">
        <v>0.0005458333333333333</v>
      </c>
      <c r="H13" s="18">
        <v>0.00021932870370370368</v>
      </c>
      <c r="I13" s="18">
        <v>0.0004790509259259259</v>
      </c>
      <c r="J13" s="29"/>
      <c r="K13" s="29"/>
      <c r="L13" s="29"/>
      <c r="M13" s="29"/>
      <c r="N13" s="59">
        <f t="shared" si="0"/>
        <v>1</v>
      </c>
      <c r="O13" s="60">
        <f t="shared" si="2"/>
        <v>6</v>
      </c>
      <c r="P13" s="60">
        <v>3</v>
      </c>
      <c r="Q13" s="57" t="str">
        <f t="shared" si="1"/>
        <v>КМС</v>
      </c>
      <c r="R13" s="57">
        <f>COUNTIF(Q$8:Q$106,P$13)</f>
        <v>1</v>
      </c>
      <c r="S13" s="57">
        <f>S12+0.2*R12+0.4*R13+0.2*R14</f>
        <v>15.8</v>
      </c>
      <c r="T13" s="57" t="str">
        <f t="shared" si="3"/>
        <v>КМС</v>
      </c>
      <c r="U13" s="57">
        <f t="shared" si="4"/>
        <v>1</v>
      </c>
      <c r="V13" s="57">
        <f t="shared" si="5"/>
        <v>1</v>
      </c>
      <c r="W13" s="57">
        <f t="shared" si="6"/>
        <v>1</v>
      </c>
      <c r="X13" s="58" t="str">
        <f t="shared" si="7"/>
        <v>КМС</v>
      </c>
    </row>
    <row r="14" spans="1:24" ht="12.75">
      <c r="A14" s="37">
        <v>7</v>
      </c>
      <c r="B14" s="15" t="s">
        <v>58</v>
      </c>
      <c r="C14" s="16">
        <v>89</v>
      </c>
      <c r="D14" s="16" t="s">
        <v>24</v>
      </c>
      <c r="E14" s="15" t="s">
        <v>156</v>
      </c>
      <c r="F14" s="18">
        <v>0.0002488425925925926</v>
      </c>
      <c r="G14" s="18">
        <v>0.0005550925925925926</v>
      </c>
      <c r="H14" s="18">
        <v>0.00022037037037037034</v>
      </c>
      <c r="I14" s="18">
        <v>0.000480787037037037</v>
      </c>
      <c r="J14" s="29"/>
      <c r="K14" s="29"/>
      <c r="L14" s="29"/>
      <c r="M14" s="29"/>
      <c r="N14" s="59">
        <f t="shared" si="0"/>
        <v>1</v>
      </c>
      <c r="O14" s="60">
        <f t="shared" si="2"/>
        <v>7</v>
      </c>
      <c r="P14" s="60" t="s">
        <v>108</v>
      </c>
      <c r="Q14" s="57" t="str">
        <f t="shared" si="1"/>
        <v>КМС</v>
      </c>
      <c r="R14" s="57">
        <f>COUNTIF(Q$8:Q$106,P$14)</f>
        <v>0</v>
      </c>
      <c r="S14" s="57">
        <f>S13+0.2*R13+0.4*R14+0.2*R15</f>
        <v>16</v>
      </c>
      <c r="T14" s="57">
        <f t="shared" si="3"/>
        <v>1</v>
      </c>
      <c r="U14" s="57">
        <f t="shared" si="4"/>
        <v>1</v>
      </c>
      <c r="V14" s="57">
        <f t="shared" si="5"/>
        <v>2</v>
      </c>
      <c r="W14" s="57">
        <f t="shared" si="6"/>
        <v>2</v>
      </c>
      <c r="X14" s="58">
        <f t="shared" si="7"/>
        <v>1</v>
      </c>
    </row>
    <row r="15" spans="1:24" ht="12.75">
      <c r="A15" s="35">
        <v>8</v>
      </c>
      <c r="B15" s="15" t="s">
        <v>60</v>
      </c>
      <c r="C15" s="16">
        <v>88</v>
      </c>
      <c r="D15" s="16" t="s">
        <v>24</v>
      </c>
      <c r="E15" s="15" t="s">
        <v>61</v>
      </c>
      <c r="F15" s="18">
        <v>0.00027037037037037036</v>
      </c>
      <c r="G15" s="18">
        <v>0.00054375</v>
      </c>
      <c r="H15" s="18">
        <v>0.0002297453703703704</v>
      </c>
      <c r="I15" s="18">
        <v>0.0004996527777777778</v>
      </c>
      <c r="J15" s="29"/>
      <c r="K15" s="29"/>
      <c r="L15" s="29"/>
      <c r="M15" s="29"/>
      <c r="N15" s="59">
        <f t="shared" si="0"/>
        <v>1</v>
      </c>
      <c r="O15" s="60">
        <f t="shared" si="2"/>
        <v>8</v>
      </c>
      <c r="P15" s="60" t="s">
        <v>99</v>
      </c>
      <c r="Q15" s="57" t="str">
        <f t="shared" si="1"/>
        <v>КМС</v>
      </c>
      <c r="R15" s="57">
        <f>COUNTIF(Q$8:Q$106,P$15)</f>
        <v>0</v>
      </c>
      <c r="S15" s="57">
        <f>S14+0.2*R14+0.4*R15+0.2*R16</f>
        <v>16</v>
      </c>
      <c r="T15" s="57">
        <f t="shared" si="3"/>
        <v>1</v>
      </c>
      <c r="U15" s="57">
        <f t="shared" si="4"/>
        <v>1</v>
      </c>
      <c r="V15" s="57">
        <f t="shared" si="5"/>
        <v>2</v>
      </c>
      <c r="W15" s="57">
        <f t="shared" si="6"/>
        <v>2</v>
      </c>
      <c r="X15" s="58">
        <f t="shared" si="7"/>
        <v>1</v>
      </c>
    </row>
    <row r="16" spans="1:24" ht="12.75">
      <c r="A16" s="37">
        <v>9</v>
      </c>
      <c r="B16" s="15" t="s">
        <v>62</v>
      </c>
      <c r="C16" s="16">
        <v>88</v>
      </c>
      <c r="D16" s="16" t="s">
        <v>24</v>
      </c>
      <c r="E16" s="15" t="s">
        <v>20</v>
      </c>
      <c r="F16" s="18">
        <v>0.0002920138888888889</v>
      </c>
      <c r="G16" s="18">
        <v>0.0006244212962962963</v>
      </c>
      <c r="H16" s="18">
        <v>0.0002570601851851852</v>
      </c>
      <c r="I16" s="18">
        <v>0.0005954861111111112</v>
      </c>
      <c r="J16" s="29"/>
      <c r="K16" s="29"/>
      <c r="L16" s="29"/>
      <c r="M16" s="29"/>
      <c r="N16" s="59">
        <f t="shared" si="0"/>
        <v>1</v>
      </c>
      <c r="O16" s="60">
        <f t="shared" si="2"/>
        <v>9</v>
      </c>
      <c r="P16" s="60" t="s">
        <v>106</v>
      </c>
      <c r="Q16" s="57" t="str">
        <f t="shared" si="1"/>
        <v>КМС</v>
      </c>
      <c r="R16" s="57">
        <f>COUNTIF(Q$8:Q$106,P$16)</f>
        <v>0</v>
      </c>
      <c r="S16" s="57">
        <f>S15+0.2*R15+0.4*R16+0.2*R17</f>
        <v>16</v>
      </c>
      <c r="T16" s="57">
        <f t="shared" si="3"/>
        <v>1</v>
      </c>
      <c r="U16" s="57">
        <f t="shared" si="4"/>
        <v>1</v>
      </c>
      <c r="V16" s="57">
        <f t="shared" si="5"/>
        <v>2</v>
      </c>
      <c r="W16" s="57">
        <f t="shared" si="6"/>
        <v>2</v>
      </c>
      <c r="X16" s="58">
        <f t="shared" si="7"/>
        <v>1</v>
      </c>
    </row>
    <row r="17" spans="1:24" ht="12.75">
      <c r="A17" s="35">
        <v>10</v>
      </c>
      <c r="B17" s="15" t="s">
        <v>63</v>
      </c>
      <c r="C17" s="16">
        <v>89</v>
      </c>
      <c r="D17" s="16">
        <v>1</v>
      </c>
      <c r="E17" s="15" t="s">
        <v>36</v>
      </c>
      <c r="F17" s="18">
        <v>0.0003810185185185186</v>
      </c>
      <c r="G17" s="18">
        <v>0.0007980324074074075</v>
      </c>
      <c r="H17" s="18">
        <v>0.00028344907407407404</v>
      </c>
      <c r="I17" s="18">
        <v>0.0006770833333333334</v>
      </c>
      <c r="J17" s="29"/>
      <c r="K17" s="29"/>
      <c r="L17" s="29"/>
      <c r="M17" s="29"/>
      <c r="N17" s="59">
        <f t="shared" si="0"/>
        <v>1</v>
      </c>
      <c r="O17" s="60">
        <f t="shared" si="2"/>
        <v>10</v>
      </c>
      <c r="P17" s="62" t="s">
        <v>44</v>
      </c>
      <c r="Q17" s="57">
        <f t="shared" si="1"/>
        <v>1</v>
      </c>
      <c r="R17" s="57">
        <f>COUNTIF(Q$8:Q$106,P$17)</f>
        <v>0</v>
      </c>
      <c r="S17" s="57"/>
      <c r="T17" s="57">
        <f t="shared" si="3"/>
        <v>1</v>
      </c>
      <c r="U17" s="57">
        <f t="shared" si="4"/>
        <v>2</v>
      </c>
      <c r="V17" s="57">
        <f t="shared" si="5"/>
        <v>2</v>
      </c>
      <c r="W17" s="57">
        <f t="shared" si="6"/>
        <v>2</v>
      </c>
      <c r="X17" s="58">
        <f t="shared" si="7"/>
        <v>1</v>
      </c>
    </row>
    <row r="18" spans="1:24" ht="12.75">
      <c r="A18" s="37">
        <v>11</v>
      </c>
      <c r="B18" s="38" t="s">
        <v>64</v>
      </c>
      <c r="C18" s="16">
        <v>89</v>
      </c>
      <c r="D18" s="16" t="s">
        <v>24</v>
      </c>
      <c r="E18" s="15" t="s">
        <v>32</v>
      </c>
      <c r="F18" s="18">
        <v>0.0004028935185185186</v>
      </c>
      <c r="G18" s="18">
        <v>0.0009000000000000001</v>
      </c>
      <c r="H18" s="18">
        <v>0.00030543981481481486</v>
      </c>
      <c r="I18" s="18">
        <v>0.0006847222222222223</v>
      </c>
      <c r="J18" s="29"/>
      <c r="K18" s="29"/>
      <c r="L18" s="29"/>
      <c r="M18" s="29"/>
      <c r="N18" s="59">
        <f t="shared" si="0"/>
        <v>1</v>
      </c>
      <c r="O18" s="60">
        <f t="shared" si="2"/>
        <v>11</v>
      </c>
      <c r="P18" s="57">
        <v>88</v>
      </c>
      <c r="Q18" s="57" t="str">
        <f t="shared" si="1"/>
        <v>КМС</v>
      </c>
      <c r="R18" s="57"/>
      <c r="S18" s="57"/>
      <c r="T18" s="57">
        <f t="shared" si="3"/>
        <v>1</v>
      </c>
      <c r="U18" s="57">
        <f t="shared" si="4"/>
        <v>1</v>
      </c>
      <c r="V18" s="57">
        <f t="shared" si="5"/>
        <v>2</v>
      </c>
      <c r="W18" s="57">
        <f t="shared" si="6"/>
        <v>2</v>
      </c>
      <c r="X18" s="58">
        <f t="shared" si="7"/>
        <v>1</v>
      </c>
    </row>
    <row r="19" spans="1:24" ht="12.75">
      <c r="A19" s="35">
        <v>12</v>
      </c>
      <c r="B19" s="15" t="s">
        <v>65</v>
      </c>
      <c r="C19" s="16">
        <v>88</v>
      </c>
      <c r="D19" s="16" t="s">
        <v>24</v>
      </c>
      <c r="E19" s="15" t="s">
        <v>20</v>
      </c>
      <c r="F19" s="18">
        <v>0.0003221064814814815</v>
      </c>
      <c r="G19" s="18">
        <v>0.0007410879629629629</v>
      </c>
      <c r="H19" s="18">
        <v>0.0002954861111111111</v>
      </c>
      <c r="I19" s="18">
        <v>0.0007008101851851853</v>
      </c>
      <c r="J19" s="29"/>
      <c r="K19" s="29"/>
      <c r="L19" s="29"/>
      <c r="M19" s="29"/>
      <c r="N19" s="59">
        <f t="shared" si="0"/>
        <v>1</v>
      </c>
      <c r="O19" s="60">
        <f t="shared" si="2"/>
        <v>12</v>
      </c>
      <c r="P19" s="60">
        <v>87</v>
      </c>
      <c r="Q19" s="57" t="str">
        <f t="shared" si="1"/>
        <v>КМС</v>
      </c>
      <c r="R19" s="57"/>
      <c r="S19" s="57"/>
      <c r="T19" s="57">
        <f t="shared" si="3"/>
        <v>1</v>
      </c>
      <c r="U19" s="57">
        <f t="shared" si="4"/>
        <v>1</v>
      </c>
      <c r="V19" s="57">
        <f t="shared" si="5"/>
        <v>2</v>
      </c>
      <c r="W19" s="57">
        <f t="shared" si="6"/>
        <v>2</v>
      </c>
      <c r="X19" s="58">
        <f t="shared" si="7"/>
        <v>1</v>
      </c>
    </row>
    <row r="20" spans="1:24" ht="12.75">
      <c r="A20" s="37">
        <v>13</v>
      </c>
      <c r="B20" s="39" t="s">
        <v>66</v>
      </c>
      <c r="C20" s="40">
        <v>89</v>
      </c>
      <c r="D20" s="40" t="s">
        <v>24</v>
      </c>
      <c r="E20" s="39" t="s">
        <v>25</v>
      </c>
      <c r="F20" s="41">
        <v>0.000371875</v>
      </c>
      <c r="G20" s="41">
        <v>0.0008549768518518519</v>
      </c>
      <c r="H20" s="18">
        <v>0.00031319444444444445</v>
      </c>
      <c r="I20" s="18">
        <v>0.0007174768518518518</v>
      </c>
      <c r="J20" s="29"/>
      <c r="K20" s="29"/>
      <c r="L20" s="29"/>
      <c r="M20" s="29"/>
      <c r="N20" s="59">
        <f t="shared" si="0"/>
        <v>1</v>
      </c>
      <c r="O20" s="60">
        <f t="shared" si="2"/>
        <v>13</v>
      </c>
      <c r="P20" s="60" t="s">
        <v>46</v>
      </c>
      <c r="Q20" s="57" t="str">
        <f t="shared" si="1"/>
        <v>КМС</v>
      </c>
      <c r="R20" s="57"/>
      <c r="S20" s="57"/>
      <c r="T20" s="57">
        <f t="shared" si="3"/>
        <v>1</v>
      </c>
      <c r="U20" s="57">
        <f t="shared" si="4"/>
        <v>1</v>
      </c>
      <c r="V20" s="57">
        <f t="shared" si="5"/>
        <v>2</v>
      </c>
      <c r="W20" s="57">
        <f t="shared" si="6"/>
        <v>2</v>
      </c>
      <c r="X20" s="58">
        <f t="shared" si="7"/>
        <v>1</v>
      </c>
    </row>
    <row r="21" spans="1:24" ht="12.75">
      <c r="A21" s="35">
        <v>14</v>
      </c>
      <c r="B21" s="15" t="s">
        <v>67</v>
      </c>
      <c r="C21" s="16">
        <v>89</v>
      </c>
      <c r="D21" s="16" t="s">
        <v>24</v>
      </c>
      <c r="E21" s="15" t="s">
        <v>29</v>
      </c>
      <c r="F21" s="18">
        <v>0.0003872685185185185</v>
      </c>
      <c r="G21" s="18">
        <v>0.0008684027777777777</v>
      </c>
      <c r="H21" s="18">
        <v>0.0003333333333333333</v>
      </c>
      <c r="I21" s="18">
        <v>0.0007883101851851852</v>
      </c>
      <c r="J21" s="29"/>
      <c r="K21" s="29"/>
      <c r="L21" s="29"/>
      <c r="M21" s="29"/>
      <c r="N21" s="59">
        <f t="shared" si="0"/>
        <v>1</v>
      </c>
      <c r="O21" s="60">
        <f t="shared" si="2"/>
        <v>14</v>
      </c>
      <c r="P21" s="60"/>
      <c r="Q21" s="57" t="str">
        <f t="shared" si="1"/>
        <v>КМС</v>
      </c>
      <c r="R21" s="57"/>
      <c r="S21" s="57"/>
      <c r="T21" s="57">
        <f t="shared" si="3"/>
        <v>1</v>
      </c>
      <c r="U21" s="57">
        <f t="shared" si="4"/>
        <v>1</v>
      </c>
      <c r="V21" s="57">
        <f t="shared" si="5"/>
        <v>2</v>
      </c>
      <c r="W21" s="57">
        <f t="shared" si="6"/>
        <v>2</v>
      </c>
      <c r="X21" s="58">
        <f t="shared" si="7"/>
        <v>1</v>
      </c>
    </row>
    <row r="22" spans="1:24" ht="13.5" thickBot="1">
      <c r="A22" s="37">
        <v>15</v>
      </c>
      <c r="B22" s="42" t="s">
        <v>68</v>
      </c>
      <c r="C22" s="21">
        <v>88</v>
      </c>
      <c r="D22" s="21">
        <v>1</v>
      </c>
      <c r="E22" s="23" t="s">
        <v>45</v>
      </c>
      <c r="F22" s="24">
        <v>0.00043657407407407403</v>
      </c>
      <c r="G22" s="24">
        <v>0.001056712962962963</v>
      </c>
      <c r="H22" s="24">
        <v>0.0003828703703703704</v>
      </c>
      <c r="I22" s="24">
        <v>0.0008652777777777777</v>
      </c>
      <c r="J22" s="29"/>
      <c r="K22" s="29"/>
      <c r="L22" s="29"/>
      <c r="M22" s="29"/>
      <c r="N22" s="59">
        <f t="shared" si="0"/>
        <v>1</v>
      </c>
      <c r="O22" s="60">
        <f t="shared" si="2"/>
        <v>15</v>
      </c>
      <c r="P22" s="60"/>
      <c r="Q22" s="57">
        <f t="shared" si="1"/>
        <v>1</v>
      </c>
      <c r="R22" s="57"/>
      <c r="S22" s="57"/>
      <c r="T22" s="57">
        <f t="shared" si="3"/>
        <v>2</v>
      </c>
      <c r="U22" s="57">
        <f t="shared" si="4"/>
        <v>2</v>
      </c>
      <c r="V22" s="57">
        <f t="shared" si="5"/>
        <v>3</v>
      </c>
      <c r="W22" s="57">
        <f t="shared" si="6"/>
        <v>3</v>
      </c>
      <c r="X22" s="58">
        <f t="shared" si="7"/>
        <v>2</v>
      </c>
    </row>
    <row r="23" spans="1:24" ht="12.75">
      <c r="A23" s="25">
        <v>16</v>
      </c>
      <c r="B23" s="26" t="s">
        <v>69</v>
      </c>
      <c r="C23" s="27">
        <v>89</v>
      </c>
      <c r="D23" s="27">
        <v>3</v>
      </c>
      <c r="E23" s="26" t="s">
        <v>34</v>
      </c>
      <c r="F23" s="28">
        <v>0.00048472222222222227</v>
      </c>
      <c r="G23" s="28">
        <v>0.0010612268518518518</v>
      </c>
      <c r="H23" s="29"/>
      <c r="I23" s="29"/>
      <c r="J23" s="29"/>
      <c r="K23" s="29"/>
      <c r="L23" s="29"/>
      <c r="M23" s="29"/>
      <c r="N23" s="59">
        <f t="shared" si="0"/>
        <v>1</v>
      </c>
      <c r="O23" s="60">
        <f t="shared" si="2"/>
        <v>16</v>
      </c>
      <c r="P23" s="57"/>
      <c r="Q23" s="57">
        <f t="shared" si="1"/>
        <v>3</v>
      </c>
      <c r="R23" s="57"/>
      <c r="S23" s="57"/>
      <c r="T23" s="57" t="str">
        <f t="shared" si="3"/>
        <v>1ю</v>
      </c>
      <c r="U23" s="57">
        <f t="shared" si="4"/>
        <v>4</v>
      </c>
      <c r="V23" s="57">
        <f t="shared" si="5"/>
        <v>5</v>
      </c>
      <c r="W23" s="57">
        <f t="shared" si="6"/>
        <v>5</v>
      </c>
      <c r="X23" s="58" t="str">
        <f t="shared" si="7"/>
        <v>1ю</v>
      </c>
    </row>
    <row r="24" spans="1:24" ht="12.75">
      <c r="A24" s="35">
        <v>17</v>
      </c>
      <c r="B24" s="15" t="s">
        <v>70</v>
      </c>
      <c r="C24" s="16">
        <v>89</v>
      </c>
      <c r="D24" s="31" t="s">
        <v>24</v>
      </c>
      <c r="E24" s="15" t="s">
        <v>25</v>
      </c>
      <c r="F24" s="18">
        <v>0.000497337962962963</v>
      </c>
      <c r="G24" s="18">
        <v>0.001133564814814815</v>
      </c>
      <c r="H24" s="29"/>
      <c r="I24" s="29"/>
      <c r="J24" s="29"/>
      <c r="K24" s="29"/>
      <c r="L24" s="29"/>
      <c r="M24" s="29"/>
      <c r="N24" s="59">
        <f t="shared" si="0"/>
        <v>1</v>
      </c>
      <c r="O24" s="60">
        <f t="shared" si="2"/>
        <v>17</v>
      </c>
      <c r="P24" s="57"/>
      <c r="Q24" s="57" t="str">
        <f t="shared" si="1"/>
        <v>КМС</v>
      </c>
      <c r="R24" s="57"/>
      <c r="S24" s="57"/>
      <c r="T24" s="57" t="str">
        <f t="shared" si="3"/>
        <v>-</v>
      </c>
      <c r="U24" s="57">
        <f t="shared" si="4"/>
        <v>1</v>
      </c>
      <c r="V24" s="57">
        <f t="shared" si="5"/>
        <v>8</v>
      </c>
      <c r="W24" s="57">
        <f t="shared" si="6"/>
        <v>8</v>
      </c>
      <c r="X24"/>
    </row>
    <row r="25" spans="1:24" ht="12.75">
      <c r="A25" s="35">
        <v>18</v>
      </c>
      <c r="B25" s="15" t="s">
        <v>71</v>
      </c>
      <c r="C25" s="16">
        <v>88</v>
      </c>
      <c r="D25" s="16" t="s">
        <v>24</v>
      </c>
      <c r="E25" s="15" t="s">
        <v>34</v>
      </c>
      <c r="F25" s="18">
        <v>0.0004652777777777778</v>
      </c>
      <c r="G25" s="18">
        <v>0.0011601851851851853</v>
      </c>
      <c r="H25" s="29"/>
      <c r="I25" s="29"/>
      <c r="J25" s="29"/>
      <c r="K25" s="29"/>
      <c r="L25" s="29"/>
      <c r="M25" s="29"/>
      <c r="N25" s="59">
        <f t="shared" si="0"/>
        <v>1</v>
      </c>
      <c r="O25" s="60">
        <f t="shared" si="2"/>
        <v>18</v>
      </c>
      <c r="P25" s="57"/>
      <c r="Q25" s="57" t="str">
        <f t="shared" si="1"/>
        <v>КМС</v>
      </c>
      <c r="R25" s="57"/>
      <c r="S25" s="57"/>
      <c r="T25" s="57" t="str">
        <f t="shared" si="3"/>
        <v>-</v>
      </c>
      <c r="U25" s="57">
        <f t="shared" si="4"/>
        <v>1</v>
      </c>
      <c r="V25" s="57">
        <f t="shared" si="5"/>
        <v>8</v>
      </c>
      <c r="W25" s="57">
        <f t="shared" si="6"/>
        <v>8</v>
      </c>
      <c r="X25"/>
    </row>
    <row r="26" spans="1:24" ht="12.75">
      <c r="A26" s="35">
        <v>19</v>
      </c>
      <c r="B26" s="15" t="s">
        <v>72</v>
      </c>
      <c r="C26" s="16">
        <v>89</v>
      </c>
      <c r="D26" s="16">
        <v>2</v>
      </c>
      <c r="E26" s="15" t="s">
        <v>34</v>
      </c>
      <c r="F26" s="18">
        <v>0.0005142361111111111</v>
      </c>
      <c r="G26" s="18" t="s">
        <v>26</v>
      </c>
      <c r="H26" s="29"/>
      <c r="I26" s="29"/>
      <c r="J26" s="29"/>
      <c r="K26" s="29"/>
      <c r="L26" s="29"/>
      <c r="M26" s="29"/>
      <c r="N26" s="59">
        <f t="shared" si="0"/>
        <v>1</v>
      </c>
      <c r="O26" s="60">
        <f t="shared" si="2"/>
        <v>19</v>
      </c>
      <c r="P26" s="57"/>
      <c r="Q26" s="57">
        <f t="shared" si="1"/>
        <v>2</v>
      </c>
      <c r="R26" s="57"/>
      <c r="S26" s="57"/>
      <c r="T26" s="57" t="str">
        <f t="shared" si="3"/>
        <v>-</v>
      </c>
      <c r="U26" s="57">
        <f t="shared" si="4"/>
        <v>3</v>
      </c>
      <c r="V26" s="57">
        <f t="shared" si="5"/>
        <v>8</v>
      </c>
      <c r="W26" s="57">
        <f t="shared" si="6"/>
        <v>8</v>
      </c>
      <c r="X26"/>
    </row>
    <row r="27" spans="1:24" ht="12.75">
      <c r="A27" s="14"/>
      <c r="B27" s="15" t="s">
        <v>73</v>
      </c>
      <c r="C27" s="16">
        <v>88</v>
      </c>
      <c r="D27" s="16" t="s">
        <v>24</v>
      </c>
      <c r="E27" s="15" t="s">
        <v>74</v>
      </c>
      <c r="F27" s="18" t="s">
        <v>26</v>
      </c>
      <c r="G27" s="18"/>
      <c r="H27" s="29"/>
      <c r="I27" s="29"/>
      <c r="J27" s="29"/>
      <c r="K27" s="29"/>
      <c r="L27" s="29"/>
      <c r="M27" s="29"/>
      <c r="N27" s="59">
        <f t="shared" si="0"/>
        <v>0</v>
      </c>
      <c r="O27" s="60">
        <f t="shared" si="2"/>
        <v>1000</v>
      </c>
      <c r="P27" s="57"/>
      <c r="Q27" s="57" t="str">
        <f t="shared" si="1"/>
        <v>КМС</v>
      </c>
      <c r="R27" s="57"/>
      <c r="S27" s="57"/>
      <c r="T27" s="57" t="str">
        <f t="shared" si="3"/>
        <v>-</v>
      </c>
      <c r="U27" s="57">
        <f t="shared" si="4"/>
        <v>1</v>
      </c>
      <c r="V27" s="57">
        <f t="shared" si="5"/>
        <v>8</v>
      </c>
      <c r="W27" s="57">
        <f t="shared" si="6"/>
        <v>8</v>
      </c>
      <c r="X27"/>
    </row>
    <row r="28" spans="1:24" ht="12.75">
      <c r="A28" s="14"/>
      <c r="B28" s="43" t="s">
        <v>75</v>
      </c>
      <c r="C28" s="16">
        <v>88</v>
      </c>
      <c r="D28" s="16" t="s">
        <v>44</v>
      </c>
      <c r="E28" s="15" t="s">
        <v>45</v>
      </c>
      <c r="F28" s="18" t="s">
        <v>46</v>
      </c>
      <c r="G28" s="18"/>
      <c r="H28" s="29"/>
      <c r="I28" s="29"/>
      <c r="J28" s="29"/>
      <c r="K28" s="29"/>
      <c r="L28" s="29"/>
      <c r="M28" s="29"/>
      <c r="N28" s="59">
        <f t="shared" si="0"/>
        <v>0</v>
      </c>
      <c r="O28" s="60">
        <f t="shared" si="2"/>
        <v>1000</v>
      </c>
      <c r="P28" s="57"/>
      <c r="Q28" s="57" t="str">
        <f t="shared" si="1"/>
        <v>-</v>
      </c>
      <c r="R28" s="57"/>
      <c r="S28" s="57"/>
      <c r="T28" s="57" t="str">
        <f t="shared" si="3"/>
        <v>-</v>
      </c>
      <c r="U28" s="57">
        <f t="shared" si="4"/>
        <v>8</v>
      </c>
      <c r="V28" s="57">
        <f t="shared" si="5"/>
        <v>8</v>
      </c>
      <c r="W28" s="57">
        <f t="shared" si="6"/>
        <v>8</v>
      </c>
      <c r="X28"/>
    </row>
  </sheetData>
  <autoFilter ref="A7:E28"/>
  <mergeCells count="7">
    <mergeCell ref="J6:K6"/>
    <mergeCell ref="L6:M6"/>
    <mergeCell ref="A1:I1"/>
    <mergeCell ref="A4:I4"/>
    <mergeCell ref="A5:I5"/>
    <mergeCell ref="F6:G6"/>
    <mergeCell ref="H6:I6"/>
  </mergeCells>
  <printOptions/>
  <pageMargins left="0.24" right="0.3" top="0.51" bottom="0.56" header="0.5" footer="0.5"/>
  <pageSetup fitToHeight="1" fitToWidth="1" horizontalDpi="200" verticalDpi="2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7"/>
  <sheetViews>
    <sheetView zoomScale="75" zoomScaleNormal="75" workbookViewId="0" topLeftCell="A4">
      <selection activeCell="A8" sqref="A8:E10"/>
    </sheetView>
  </sheetViews>
  <sheetFormatPr defaultColWidth="9.00390625" defaultRowHeight="12.75"/>
  <cols>
    <col min="1" max="1" width="5.75390625" style="1" customWidth="1"/>
    <col min="2" max="2" width="21.875" style="0" customWidth="1"/>
    <col min="3" max="3" width="5.125" style="0" customWidth="1"/>
    <col min="4" max="4" width="6.00390625" style="0" customWidth="1"/>
    <col min="5" max="5" width="18.625" style="0" customWidth="1"/>
    <col min="14" max="14" width="14.125" style="0" customWidth="1"/>
  </cols>
  <sheetData>
    <row r="1" spans="1:13" ht="27" customHeight="1">
      <c r="A1" s="57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12.75">
      <c r="A2" s="5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12.75">
      <c r="A3" s="57"/>
      <c r="B3" s="89"/>
      <c r="C3" s="89"/>
      <c r="D3" s="89"/>
      <c r="E3" s="101"/>
      <c r="F3" s="89"/>
      <c r="G3" s="89"/>
      <c r="H3" s="89"/>
      <c r="I3" s="89"/>
      <c r="J3" s="89"/>
      <c r="K3" s="89"/>
      <c r="L3" s="89"/>
      <c r="M3" s="101" t="s">
        <v>2</v>
      </c>
    </row>
    <row r="4" spans="1:13" ht="12.75">
      <c r="A4" s="57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3" ht="12.75">
      <c r="A5" s="115" t="s">
        <v>250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</row>
    <row r="6" spans="1:13" ht="12.75">
      <c r="A6" s="71" t="s">
        <v>50</v>
      </c>
      <c r="B6" s="89"/>
      <c r="C6" s="89"/>
      <c r="D6" s="89"/>
      <c r="E6" s="89"/>
      <c r="F6" s="111" t="s">
        <v>4</v>
      </c>
      <c r="G6" s="111"/>
      <c r="H6" s="109" t="s">
        <v>5</v>
      </c>
      <c r="I6" s="110"/>
      <c r="J6" s="108" t="s">
        <v>6</v>
      </c>
      <c r="K6" s="108"/>
      <c r="L6" s="112" t="s">
        <v>7</v>
      </c>
      <c r="M6" s="113"/>
    </row>
    <row r="7" spans="1:14" s="11" customFormat="1" ht="21.75" customHeight="1">
      <c r="A7" s="58" t="s">
        <v>8</v>
      </c>
      <c r="B7" s="10" t="s">
        <v>9</v>
      </c>
      <c r="C7" s="10" t="s">
        <v>10</v>
      </c>
      <c r="D7" s="10" t="s">
        <v>11</v>
      </c>
      <c r="E7" s="10" t="s">
        <v>76</v>
      </c>
      <c r="F7" s="7" t="s">
        <v>13</v>
      </c>
      <c r="G7" s="7" t="s">
        <v>14</v>
      </c>
      <c r="H7" s="6" t="s">
        <v>13</v>
      </c>
      <c r="I7" s="7" t="s">
        <v>14</v>
      </c>
      <c r="J7" s="7" t="s">
        <v>13</v>
      </c>
      <c r="K7" s="7" t="s">
        <v>14</v>
      </c>
      <c r="L7" s="7" t="s">
        <v>13</v>
      </c>
      <c r="M7" s="7" t="s">
        <v>14</v>
      </c>
      <c r="N7" s="8" t="s">
        <v>154</v>
      </c>
    </row>
    <row r="8" spans="1:14" ht="12.75">
      <c r="A8" s="13">
        <v>1</v>
      </c>
      <c r="B8" s="15" t="s">
        <v>251</v>
      </c>
      <c r="C8" s="16">
        <v>87</v>
      </c>
      <c r="D8" s="16" t="s">
        <v>24</v>
      </c>
      <c r="E8" s="15" t="s">
        <v>34</v>
      </c>
      <c r="F8" s="18">
        <v>0.00025370370370370374</v>
      </c>
      <c r="G8" s="18">
        <v>0.00045972222222222226</v>
      </c>
      <c r="H8" s="18">
        <v>0.0002291666666666667</v>
      </c>
      <c r="I8" s="18">
        <v>0.00041238425925925926</v>
      </c>
      <c r="J8" s="18">
        <v>0.00015648148148148148</v>
      </c>
      <c r="K8" s="18">
        <v>0.0003459490740740741</v>
      </c>
      <c r="L8" s="18">
        <v>0.0001607638888888889</v>
      </c>
      <c r="M8" s="18">
        <v>0.00032361111111111116</v>
      </c>
      <c r="N8" s="13" t="s">
        <v>24</v>
      </c>
    </row>
    <row r="9" spans="1:14" ht="12.75">
      <c r="A9" s="13">
        <v>2</v>
      </c>
      <c r="B9" s="15" t="s">
        <v>252</v>
      </c>
      <c r="C9" s="16">
        <v>86</v>
      </c>
      <c r="D9" s="16" t="s">
        <v>24</v>
      </c>
      <c r="E9" s="15" t="s">
        <v>20</v>
      </c>
      <c r="F9" s="18">
        <v>0.00023078703703703705</v>
      </c>
      <c r="G9" s="18">
        <v>0.0004116898148148148</v>
      </c>
      <c r="H9" s="18">
        <v>0.00019618055555555553</v>
      </c>
      <c r="I9" s="18">
        <v>0.0003782407407407407</v>
      </c>
      <c r="J9" s="44">
        <v>0.00016898148148148146</v>
      </c>
      <c r="K9" s="44">
        <v>0.00031493055555555555</v>
      </c>
      <c r="L9" s="18">
        <v>0.00019305555555555555</v>
      </c>
      <c r="M9" s="18">
        <v>0.0003381944444444444</v>
      </c>
      <c r="N9" s="13" t="s">
        <v>24</v>
      </c>
    </row>
    <row r="10" spans="1:14" ht="12.75">
      <c r="A10" s="13">
        <v>3</v>
      </c>
      <c r="B10" s="15" t="s">
        <v>253</v>
      </c>
      <c r="C10" s="16">
        <v>87</v>
      </c>
      <c r="D10" s="16" t="s">
        <v>24</v>
      </c>
      <c r="E10" s="15" t="s">
        <v>20</v>
      </c>
      <c r="F10" s="18">
        <v>0.0002508101851851852</v>
      </c>
      <c r="G10" s="18">
        <v>0.0004743055555555555</v>
      </c>
      <c r="H10" s="18">
        <v>0.00021770833333333332</v>
      </c>
      <c r="I10" s="18">
        <v>0.00041597222222222225</v>
      </c>
      <c r="J10" s="18">
        <v>0.00014710648148148149</v>
      </c>
      <c r="K10" s="18">
        <v>0.0003621527777777777</v>
      </c>
      <c r="L10" s="18">
        <v>0.00018020833333333333</v>
      </c>
      <c r="M10" s="18">
        <v>0.0003116898148148148</v>
      </c>
      <c r="N10" s="13" t="s">
        <v>24</v>
      </c>
    </row>
    <row r="11" spans="1:14" ht="13.5" thickBot="1">
      <c r="A11" s="19">
        <v>4</v>
      </c>
      <c r="B11" s="23" t="s">
        <v>254</v>
      </c>
      <c r="C11" s="21">
        <v>86</v>
      </c>
      <c r="D11" s="21" t="s">
        <v>24</v>
      </c>
      <c r="E11" s="23" t="s">
        <v>56</v>
      </c>
      <c r="F11" s="24">
        <v>0.0003002314814814815</v>
      </c>
      <c r="G11" s="24">
        <v>0.0005601851851851852</v>
      </c>
      <c r="H11" s="24">
        <v>0.00019270833333333333</v>
      </c>
      <c r="I11" s="24">
        <v>0.0004114583333333333</v>
      </c>
      <c r="J11" s="24">
        <v>0.0001732638888888889</v>
      </c>
      <c r="K11" s="24" t="s">
        <v>26</v>
      </c>
      <c r="L11" s="24">
        <v>0.00016053240740740738</v>
      </c>
      <c r="M11" s="24">
        <v>0.00033414351851851856</v>
      </c>
      <c r="N11" s="13" t="s">
        <v>24</v>
      </c>
    </row>
    <row r="12" spans="1:14" ht="12.75">
      <c r="A12" s="45">
        <v>5</v>
      </c>
      <c r="B12" s="66" t="s">
        <v>255</v>
      </c>
      <c r="C12" s="27">
        <v>86</v>
      </c>
      <c r="D12" s="67" t="s">
        <v>24</v>
      </c>
      <c r="E12" s="26" t="s">
        <v>25</v>
      </c>
      <c r="F12" s="28">
        <v>0.0002850694444444444</v>
      </c>
      <c r="G12" s="28">
        <v>0.0004980324074074074</v>
      </c>
      <c r="H12" s="28">
        <v>0.00022789351851851852</v>
      </c>
      <c r="I12" s="28">
        <v>0.0004167824074074074</v>
      </c>
      <c r="J12" s="29"/>
      <c r="K12" s="29"/>
      <c r="L12" s="29"/>
      <c r="M12" s="29"/>
      <c r="N12" s="13" t="s">
        <v>24</v>
      </c>
    </row>
    <row r="13" spans="1:14" ht="12.75">
      <c r="A13" s="13">
        <v>6</v>
      </c>
      <c r="B13" s="15" t="s">
        <v>256</v>
      </c>
      <c r="C13" s="16">
        <v>86</v>
      </c>
      <c r="D13" s="16" t="s">
        <v>17</v>
      </c>
      <c r="E13" s="15" t="s">
        <v>257</v>
      </c>
      <c r="F13" s="18">
        <v>0.00035509259259259256</v>
      </c>
      <c r="G13" s="18">
        <v>0.0005671296296296296</v>
      </c>
      <c r="H13" s="18">
        <v>0.0002628472222222222</v>
      </c>
      <c r="I13" s="18">
        <v>0.0004401620370370371</v>
      </c>
      <c r="J13" s="29"/>
      <c r="K13" s="29"/>
      <c r="L13" s="29"/>
      <c r="M13" s="29"/>
      <c r="N13" s="13" t="s">
        <v>24</v>
      </c>
    </row>
    <row r="14" spans="1:14" ht="12.75">
      <c r="A14" s="13">
        <v>7</v>
      </c>
      <c r="B14" s="15" t="s">
        <v>258</v>
      </c>
      <c r="C14" s="16">
        <v>87</v>
      </c>
      <c r="D14" s="16" t="s">
        <v>24</v>
      </c>
      <c r="E14" s="15" t="s">
        <v>25</v>
      </c>
      <c r="F14" s="18">
        <v>0.0003212962962962963</v>
      </c>
      <c r="G14" s="18">
        <v>0.0005501157407407408</v>
      </c>
      <c r="H14" s="18">
        <v>0.00023506944444444443</v>
      </c>
      <c r="I14" s="18">
        <v>0.00044872685185185185</v>
      </c>
      <c r="J14" s="29"/>
      <c r="K14" s="29"/>
      <c r="L14" s="29"/>
      <c r="M14" s="29"/>
      <c r="N14" s="13" t="s">
        <v>24</v>
      </c>
    </row>
    <row r="15" spans="1:14" ht="12.75">
      <c r="A15" s="13">
        <v>8</v>
      </c>
      <c r="B15" s="15" t="s">
        <v>259</v>
      </c>
      <c r="C15" s="16">
        <v>87</v>
      </c>
      <c r="D15" s="16" t="s">
        <v>24</v>
      </c>
      <c r="E15" s="15" t="s">
        <v>20</v>
      </c>
      <c r="F15" s="18">
        <v>0.0003277777777777778</v>
      </c>
      <c r="G15" s="18">
        <v>0.0006086805555555556</v>
      </c>
      <c r="H15" s="18">
        <v>0.00023298611111111108</v>
      </c>
      <c r="I15" s="18">
        <v>0.00046203703703703706</v>
      </c>
      <c r="J15" s="29"/>
      <c r="K15" s="29"/>
      <c r="L15" s="29"/>
      <c r="M15" s="29"/>
      <c r="N15" s="13">
        <v>1</v>
      </c>
    </row>
    <row r="16" spans="1:14" ht="12.75">
      <c r="A16" s="13">
        <v>9</v>
      </c>
      <c r="B16" s="15" t="s">
        <v>260</v>
      </c>
      <c r="C16" s="16">
        <v>87</v>
      </c>
      <c r="D16" s="16">
        <v>1</v>
      </c>
      <c r="E16" s="15" t="s">
        <v>61</v>
      </c>
      <c r="F16" s="18">
        <v>0.00030405092592592593</v>
      </c>
      <c r="G16" s="18">
        <v>0.0005756944444444445</v>
      </c>
      <c r="H16" s="18">
        <v>0.00026238425925925924</v>
      </c>
      <c r="I16" s="18">
        <v>0.0005173611111111111</v>
      </c>
      <c r="J16" s="29"/>
      <c r="K16" s="29"/>
      <c r="L16" s="29"/>
      <c r="M16" s="29"/>
      <c r="N16" s="13">
        <v>1</v>
      </c>
    </row>
    <row r="17" spans="1:14" ht="12.75">
      <c r="A17" s="13">
        <v>10</v>
      </c>
      <c r="B17" s="15" t="s">
        <v>261</v>
      </c>
      <c r="C17" s="16">
        <v>87</v>
      </c>
      <c r="D17" s="16" t="s">
        <v>24</v>
      </c>
      <c r="E17" s="15" t="s">
        <v>257</v>
      </c>
      <c r="F17" s="18">
        <v>0.00037534722222222223</v>
      </c>
      <c r="G17" s="18">
        <v>0.0006707175925925927</v>
      </c>
      <c r="H17" s="18">
        <v>0.00030601851851851856</v>
      </c>
      <c r="I17" s="18">
        <v>0.0005378472222222222</v>
      </c>
      <c r="J17" s="29"/>
      <c r="K17" s="29"/>
      <c r="L17" s="29"/>
      <c r="M17" s="29"/>
      <c r="N17" s="13">
        <v>1</v>
      </c>
    </row>
    <row r="18" spans="1:14" ht="12.75">
      <c r="A18" s="13">
        <v>11</v>
      </c>
      <c r="B18" s="15" t="s">
        <v>262</v>
      </c>
      <c r="C18" s="16">
        <v>87</v>
      </c>
      <c r="D18" s="16" t="s">
        <v>24</v>
      </c>
      <c r="E18" s="15" t="s">
        <v>34</v>
      </c>
      <c r="F18" s="18">
        <v>0.0004444444444444444</v>
      </c>
      <c r="G18" s="18">
        <v>0.0007825231481481482</v>
      </c>
      <c r="H18" s="18">
        <v>0.0003326388888888889</v>
      </c>
      <c r="I18" s="18">
        <v>0.0005726851851851852</v>
      </c>
      <c r="J18" s="29"/>
      <c r="K18" s="29"/>
      <c r="L18" s="29"/>
      <c r="M18" s="29"/>
      <c r="N18" s="13">
        <v>1</v>
      </c>
    </row>
    <row r="19" spans="1:14" ht="12.75">
      <c r="A19" s="13">
        <v>12</v>
      </c>
      <c r="B19" s="15" t="s">
        <v>263</v>
      </c>
      <c r="C19" s="16">
        <v>87</v>
      </c>
      <c r="D19" s="16">
        <v>1</v>
      </c>
      <c r="E19" s="15" t="s">
        <v>34</v>
      </c>
      <c r="F19" s="18">
        <v>0.00038715277777777777</v>
      </c>
      <c r="G19" s="18">
        <v>0.0006798611111111111</v>
      </c>
      <c r="H19" s="18">
        <v>0.0002855324074074074</v>
      </c>
      <c r="I19" s="18">
        <v>0.0005851851851851852</v>
      </c>
      <c r="J19" s="29"/>
      <c r="K19" s="29"/>
      <c r="L19" s="29"/>
      <c r="M19" s="29"/>
      <c r="N19" s="13">
        <v>1</v>
      </c>
    </row>
    <row r="20" spans="1:14" ht="12.75">
      <c r="A20" s="13">
        <v>13</v>
      </c>
      <c r="B20" s="15" t="s">
        <v>264</v>
      </c>
      <c r="C20" s="16">
        <v>86</v>
      </c>
      <c r="D20" s="16" t="s">
        <v>24</v>
      </c>
      <c r="E20" s="15" t="s">
        <v>18</v>
      </c>
      <c r="F20" s="18">
        <v>0.000449074074074074</v>
      </c>
      <c r="G20" s="18">
        <v>0.0007689814814814815</v>
      </c>
      <c r="H20" s="18">
        <v>0.0003655092592592592</v>
      </c>
      <c r="I20" s="18">
        <v>0.0006258101851851852</v>
      </c>
      <c r="J20" s="29"/>
      <c r="K20" s="29"/>
      <c r="L20" s="29"/>
      <c r="M20" s="29"/>
      <c r="N20" s="13">
        <v>1</v>
      </c>
    </row>
    <row r="21" spans="1:14" ht="12.75">
      <c r="A21" s="13">
        <v>14</v>
      </c>
      <c r="B21" s="15" t="s">
        <v>265</v>
      </c>
      <c r="C21" s="16">
        <v>87</v>
      </c>
      <c r="D21" s="16" t="s">
        <v>24</v>
      </c>
      <c r="E21" s="15" t="s">
        <v>34</v>
      </c>
      <c r="F21" s="18">
        <v>0.00047546296296296296</v>
      </c>
      <c r="G21" s="18">
        <v>0.0007881944444444446</v>
      </c>
      <c r="H21" s="18">
        <v>0.00034930555555555556</v>
      </c>
      <c r="I21" s="18">
        <v>0.0006300925925925926</v>
      </c>
      <c r="J21" s="29"/>
      <c r="K21" s="29"/>
      <c r="L21" s="29"/>
      <c r="M21" s="29"/>
      <c r="N21" s="13">
        <v>2</v>
      </c>
    </row>
    <row r="22" spans="1:14" ht="12.75">
      <c r="A22" s="13">
        <v>15</v>
      </c>
      <c r="B22" s="38" t="s">
        <v>266</v>
      </c>
      <c r="C22" s="16">
        <v>87</v>
      </c>
      <c r="D22" s="16">
        <v>3</v>
      </c>
      <c r="E22" s="15" t="s">
        <v>34</v>
      </c>
      <c r="F22" s="18">
        <v>0.0004810185185185185</v>
      </c>
      <c r="G22" s="18">
        <v>0.0008284722222222222</v>
      </c>
      <c r="H22" s="18">
        <v>0.00034479166666666664</v>
      </c>
      <c r="I22" s="18">
        <v>0.0006719907407407408</v>
      </c>
      <c r="J22" s="29"/>
      <c r="K22" s="29"/>
      <c r="L22" s="29"/>
      <c r="M22" s="29"/>
      <c r="N22" s="13">
        <v>3</v>
      </c>
    </row>
    <row r="23" spans="1:13" ht="13.5" thickBot="1">
      <c r="A23" s="13">
        <v>16</v>
      </c>
      <c r="B23" s="23" t="s">
        <v>267</v>
      </c>
      <c r="C23" s="21">
        <v>87</v>
      </c>
      <c r="D23" s="21" t="s">
        <v>24</v>
      </c>
      <c r="E23" s="23" t="s">
        <v>22</v>
      </c>
      <c r="F23" s="24">
        <v>0.00024861111111111107</v>
      </c>
      <c r="G23" s="24">
        <v>0.0005140046296296296</v>
      </c>
      <c r="H23" s="24">
        <v>0.00019537037037037038</v>
      </c>
      <c r="I23" s="24" t="s">
        <v>26</v>
      </c>
      <c r="J23" s="29"/>
      <c r="K23" s="29"/>
      <c r="L23" s="29"/>
      <c r="M23" s="29"/>
    </row>
    <row r="24" spans="1:13" ht="12.75">
      <c r="A24" s="45">
        <v>17</v>
      </c>
      <c r="B24" s="26" t="s">
        <v>268</v>
      </c>
      <c r="C24" s="27">
        <v>87</v>
      </c>
      <c r="D24" s="27" t="s">
        <v>24</v>
      </c>
      <c r="E24" s="26" t="s">
        <v>36</v>
      </c>
      <c r="F24" s="28">
        <v>0.0004956018518518519</v>
      </c>
      <c r="G24" s="28">
        <v>0.0008901620370370371</v>
      </c>
      <c r="H24" s="29"/>
      <c r="I24" s="29"/>
      <c r="J24" s="29"/>
      <c r="K24" s="29"/>
      <c r="L24" s="29"/>
      <c r="M24" s="29"/>
    </row>
    <row r="25" spans="1:13" ht="12.75">
      <c r="A25" s="13">
        <v>18</v>
      </c>
      <c r="B25" s="15" t="s">
        <v>269</v>
      </c>
      <c r="C25" s="16">
        <v>86</v>
      </c>
      <c r="D25" s="16" t="s">
        <v>44</v>
      </c>
      <c r="E25" s="15" t="s">
        <v>45</v>
      </c>
      <c r="F25" s="18">
        <v>0.0005966435185185185</v>
      </c>
      <c r="G25" s="18">
        <v>0.0010707175925925925</v>
      </c>
      <c r="H25" s="29"/>
      <c r="I25" s="29"/>
      <c r="J25" s="29"/>
      <c r="K25" s="29"/>
      <c r="L25" s="29"/>
      <c r="M25" s="29"/>
    </row>
    <row r="26" spans="1:13" ht="12.75">
      <c r="A26" s="13">
        <v>19</v>
      </c>
      <c r="B26" s="38" t="s">
        <v>270</v>
      </c>
      <c r="C26" s="16">
        <v>87</v>
      </c>
      <c r="D26" s="16" t="s">
        <v>44</v>
      </c>
      <c r="E26" s="15" t="s">
        <v>34</v>
      </c>
      <c r="F26" s="18">
        <v>0.0005734953703703704</v>
      </c>
      <c r="G26" s="18" t="s">
        <v>26</v>
      </c>
      <c r="H26" s="29"/>
      <c r="I26" s="29"/>
      <c r="J26" s="29"/>
      <c r="K26" s="29"/>
      <c r="L26" s="29"/>
      <c r="M26" s="29"/>
    </row>
    <row r="27" spans="1:13" ht="12.75">
      <c r="A27" s="13"/>
      <c r="B27" s="15" t="s">
        <v>271</v>
      </c>
      <c r="C27" s="16">
        <v>86</v>
      </c>
      <c r="D27" s="16" t="s">
        <v>44</v>
      </c>
      <c r="E27" s="15" t="s">
        <v>45</v>
      </c>
      <c r="F27" s="18" t="s">
        <v>26</v>
      </c>
      <c r="G27" s="18"/>
      <c r="H27" s="29"/>
      <c r="I27" s="29"/>
      <c r="J27" s="29"/>
      <c r="K27" s="29"/>
      <c r="L27" s="29"/>
      <c r="M27" s="29"/>
    </row>
    <row r="28" spans="1:13" ht="12.75">
      <c r="A28" s="13"/>
      <c r="B28" s="15" t="s">
        <v>272</v>
      </c>
      <c r="C28" s="16">
        <v>86</v>
      </c>
      <c r="D28" s="16">
        <v>1</v>
      </c>
      <c r="E28" s="15" t="s">
        <v>42</v>
      </c>
      <c r="F28" s="18" t="s">
        <v>26</v>
      </c>
      <c r="G28" s="18"/>
      <c r="H28" s="29"/>
      <c r="I28" s="29"/>
      <c r="J28" s="29"/>
      <c r="K28" s="29"/>
      <c r="L28" s="29"/>
      <c r="M28" s="29"/>
    </row>
    <row r="29" spans="1:13" ht="12.75">
      <c r="A29" s="13"/>
      <c r="B29" s="30" t="s">
        <v>273</v>
      </c>
      <c r="C29" s="16">
        <v>86</v>
      </c>
      <c r="D29" s="31" t="s">
        <v>24</v>
      </c>
      <c r="E29" s="15" t="s">
        <v>25</v>
      </c>
      <c r="F29" s="18" t="s">
        <v>26</v>
      </c>
      <c r="G29" s="18"/>
      <c r="H29" s="29"/>
      <c r="I29" s="29"/>
      <c r="J29" s="29"/>
      <c r="K29" s="29"/>
      <c r="L29" s="29"/>
      <c r="M29" s="29"/>
    </row>
    <row r="30" spans="1:13" ht="12.75">
      <c r="A30" s="13"/>
      <c r="B30" s="15" t="s">
        <v>274</v>
      </c>
      <c r="C30" s="16">
        <v>87</v>
      </c>
      <c r="D30" s="16" t="s">
        <v>106</v>
      </c>
      <c r="E30" s="15" t="s">
        <v>257</v>
      </c>
      <c r="F30" s="18" t="s">
        <v>26</v>
      </c>
      <c r="G30" s="18"/>
      <c r="H30" s="29"/>
      <c r="I30" s="29"/>
      <c r="J30" s="29"/>
      <c r="K30" s="29"/>
      <c r="L30" s="29"/>
      <c r="M30" s="29"/>
    </row>
    <row r="31" spans="1:13" ht="12.75">
      <c r="A31" s="13"/>
      <c r="B31" s="15" t="s">
        <v>275</v>
      </c>
      <c r="C31" s="16">
        <v>87</v>
      </c>
      <c r="D31" s="16" t="s">
        <v>44</v>
      </c>
      <c r="E31" s="15" t="s">
        <v>45</v>
      </c>
      <c r="F31" s="18" t="s">
        <v>46</v>
      </c>
      <c r="G31" s="18"/>
      <c r="H31" s="29"/>
      <c r="I31" s="29"/>
      <c r="J31" s="29"/>
      <c r="K31" s="29"/>
      <c r="L31" s="29"/>
      <c r="M31" s="29"/>
    </row>
    <row r="32" spans="1:13" ht="12.75">
      <c r="A32" s="13"/>
      <c r="B32" s="15" t="s">
        <v>276</v>
      </c>
      <c r="C32" s="16">
        <v>86</v>
      </c>
      <c r="D32" s="16" t="s">
        <v>44</v>
      </c>
      <c r="E32" s="15" t="s">
        <v>45</v>
      </c>
      <c r="F32" s="18" t="s">
        <v>46</v>
      </c>
      <c r="G32" s="18"/>
      <c r="H32" s="29"/>
      <c r="I32" s="29"/>
      <c r="J32" s="29"/>
      <c r="K32" s="29"/>
      <c r="L32" s="29"/>
      <c r="M32" s="29"/>
    </row>
    <row r="33" spans="1:13" ht="12.75">
      <c r="A33" s="13"/>
      <c r="B33" s="30" t="s">
        <v>277</v>
      </c>
      <c r="C33" s="16">
        <v>87</v>
      </c>
      <c r="D33" s="31">
        <v>1</v>
      </c>
      <c r="E33" s="15" t="s">
        <v>25</v>
      </c>
      <c r="F33" s="18" t="s">
        <v>46</v>
      </c>
      <c r="G33" s="18"/>
      <c r="H33" s="29"/>
      <c r="I33" s="29"/>
      <c r="J33" s="29"/>
      <c r="K33" s="29"/>
      <c r="L33" s="29"/>
      <c r="M33" s="29"/>
    </row>
    <row r="34" spans="1:13" ht="12.75">
      <c r="A34" s="13"/>
      <c r="B34" s="15" t="s">
        <v>278</v>
      </c>
      <c r="C34" s="16">
        <v>87</v>
      </c>
      <c r="D34" s="16" t="s">
        <v>24</v>
      </c>
      <c r="E34" s="15" t="s">
        <v>25</v>
      </c>
      <c r="F34" s="18" t="s">
        <v>46</v>
      </c>
      <c r="G34" s="18"/>
      <c r="H34" s="29"/>
      <c r="I34" s="29"/>
      <c r="J34" s="29"/>
      <c r="K34" s="29"/>
      <c r="L34" s="29"/>
      <c r="M34" s="29"/>
    </row>
    <row r="35" spans="8:13" ht="12.75">
      <c r="H35" s="29"/>
      <c r="I35" s="29"/>
      <c r="J35" s="29"/>
      <c r="K35" s="29"/>
      <c r="L35" s="29"/>
      <c r="M35" s="29"/>
    </row>
    <row r="36" spans="8:13" ht="12.75">
      <c r="H36" s="29"/>
      <c r="I36" s="29"/>
      <c r="J36" s="29"/>
      <c r="K36" s="29"/>
      <c r="L36" s="29"/>
      <c r="M36" s="29"/>
    </row>
    <row r="37" spans="8:13" ht="12.75">
      <c r="H37" s="29"/>
      <c r="I37" s="29"/>
      <c r="J37" s="29"/>
      <c r="K37" s="29"/>
      <c r="L37" s="29"/>
      <c r="M37" s="29"/>
    </row>
    <row r="38" spans="8:13" ht="12.75">
      <c r="H38" s="29"/>
      <c r="I38" s="29"/>
      <c r="J38" s="29"/>
      <c r="K38" s="29"/>
      <c r="L38" s="29"/>
      <c r="M38" s="29"/>
    </row>
    <row r="39" spans="8:13" ht="12.75">
      <c r="H39" s="29"/>
      <c r="I39" s="29"/>
      <c r="J39" s="29"/>
      <c r="K39" s="29"/>
      <c r="L39" s="29"/>
      <c r="M39" s="29"/>
    </row>
    <row r="40" spans="8:13" ht="12.75">
      <c r="H40" s="29"/>
      <c r="I40" s="29"/>
      <c r="J40" s="29"/>
      <c r="K40" s="29"/>
      <c r="L40" s="29"/>
      <c r="M40" s="29"/>
    </row>
    <row r="41" spans="8:13" ht="12.75">
      <c r="H41" s="29"/>
      <c r="I41" s="29"/>
      <c r="J41" s="29"/>
      <c r="K41" s="29"/>
      <c r="L41" s="29"/>
      <c r="M41" s="29"/>
    </row>
    <row r="42" spans="8:13" ht="12.75">
      <c r="H42" s="29"/>
      <c r="I42" s="29"/>
      <c r="J42" s="29"/>
      <c r="K42" s="29"/>
      <c r="L42" s="29"/>
      <c r="M42" s="29"/>
    </row>
    <row r="43" spans="8:13" ht="12.75">
      <c r="H43" s="29"/>
      <c r="I43" s="29"/>
      <c r="J43" s="29"/>
      <c r="K43" s="29"/>
      <c r="L43" s="29"/>
      <c r="M43" s="29"/>
    </row>
    <row r="44" spans="8:13" ht="12.75">
      <c r="H44" s="29"/>
      <c r="I44" s="29"/>
      <c r="J44" s="29"/>
      <c r="K44" s="29"/>
      <c r="L44" s="29"/>
      <c r="M44" s="29"/>
    </row>
    <row r="45" spans="8:13" ht="12.75">
      <c r="H45" s="29"/>
      <c r="I45" s="29"/>
      <c r="J45" s="29"/>
      <c r="K45" s="29"/>
      <c r="L45" s="29"/>
      <c r="M45" s="29"/>
    </row>
    <row r="46" spans="8:13" ht="12.75">
      <c r="H46" s="29"/>
      <c r="I46" s="29"/>
      <c r="J46" s="29"/>
      <c r="K46" s="29"/>
      <c r="L46" s="29"/>
      <c r="M46" s="29"/>
    </row>
    <row r="47" spans="8:13" ht="12.75">
      <c r="H47" s="29"/>
      <c r="I47" s="29"/>
      <c r="J47" s="29"/>
      <c r="K47" s="29"/>
      <c r="L47" s="29"/>
      <c r="M47" s="29"/>
    </row>
  </sheetData>
  <mergeCells count="8">
    <mergeCell ref="B1:M1"/>
    <mergeCell ref="B2:M2"/>
    <mergeCell ref="B4:M4"/>
    <mergeCell ref="A5:M5"/>
    <mergeCell ref="F6:G6"/>
    <mergeCell ref="H6:I6"/>
    <mergeCell ref="J6:K6"/>
    <mergeCell ref="L6:M6"/>
  </mergeCells>
  <printOptions/>
  <pageMargins left="0.24" right="0.26" top="0.47" bottom="0.51" header="0.46" footer="0.5"/>
  <pageSetup horizontalDpi="200" verticalDpi="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3"/>
  <sheetViews>
    <sheetView workbookViewId="0" topLeftCell="A1">
      <selection activeCell="A8" sqref="A8:E10"/>
    </sheetView>
  </sheetViews>
  <sheetFormatPr defaultColWidth="9.00390625" defaultRowHeight="12.75"/>
  <cols>
    <col min="1" max="1" width="7.625" style="1" customWidth="1"/>
    <col min="2" max="2" width="20.00390625" style="0" customWidth="1"/>
    <col min="3" max="3" width="5.125" style="0" customWidth="1"/>
    <col min="4" max="4" width="6.00390625" style="0" customWidth="1"/>
    <col min="5" max="5" width="19.125" style="0" customWidth="1"/>
    <col min="14" max="14" width="2.375" style="0" hidden="1" customWidth="1"/>
    <col min="15" max="15" width="5.875" style="0" hidden="1" customWidth="1"/>
    <col min="16" max="17" width="7.125" style="1" hidden="1" customWidth="1"/>
    <col min="18" max="18" width="3.625" style="1" hidden="1" customWidth="1"/>
    <col min="19" max="19" width="5.875" style="0" hidden="1" customWidth="1"/>
    <col min="20" max="20" width="5.375" style="1" hidden="1" customWidth="1"/>
    <col min="21" max="23" width="2.375" style="1" hidden="1" customWidth="1"/>
    <col min="24" max="24" width="9.125" style="1" customWidth="1"/>
  </cols>
  <sheetData>
    <row r="1" spans="1:24" s="3" customFormat="1" ht="18" customHeight="1">
      <c r="A1" s="1"/>
      <c r="B1" s="104"/>
      <c r="C1" s="104"/>
      <c r="D1" s="104"/>
      <c r="E1" s="104"/>
      <c r="F1" s="104"/>
      <c r="G1" s="104"/>
      <c r="H1" s="104"/>
      <c r="I1" s="104"/>
      <c r="J1" s="2"/>
      <c r="K1" s="2"/>
      <c r="L1" s="2"/>
      <c r="M1" s="2"/>
      <c r="N1"/>
      <c r="O1"/>
      <c r="P1" s="1"/>
      <c r="Q1" s="1"/>
      <c r="R1" s="1"/>
      <c r="S1"/>
      <c r="T1" s="1"/>
      <c r="U1" s="1"/>
      <c r="V1" s="1"/>
      <c r="W1" s="1"/>
      <c r="X1" s="1"/>
    </row>
    <row r="2" spans="1:24" s="3" customFormat="1" ht="15" customHeight="1" hidden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4"/>
      <c r="K2" s="4"/>
      <c r="L2" s="4"/>
      <c r="M2" s="4"/>
      <c r="N2"/>
      <c r="O2"/>
      <c r="P2" s="1"/>
      <c r="Q2" s="1"/>
      <c r="R2" s="1"/>
      <c r="S2"/>
      <c r="T2" s="1"/>
      <c r="U2" s="1"/>
      <c r="V2" s="1"/>
      <c r="W2" s="1"/>
      <c r="X2" s="1"/>
    </row>
    <row r="3" spans="1:24" s="3" customFormat="1" ht="12.75">
      <c r="A3" s="106" t="s">
        <v>1</v>
      </c>
      <c r="B3" s="106"/>
      <c r="C3" s="106"/>
      <c r="D3" s="106"/>
      <c r="E3" s="106"/>
      <c r="F3" s="106"/>
      <c r="G3" s="106"/>
      <c r="H3" s="106"/>
      <c r="I3" s="106"/>
      <c r="M3" s="5" t="s">
        <v>2</v>
      </c>
      <c r="N3"/>
      <c r="O3"/>
      <c r="P3" s="1"/>
      <c r="Q3" s="1"/>
      <c r="R3" s="1"/>
      <c r="S3"/>
      <c r="T3" s="1"/>
      <c r="U3" s="1"/>
      <c r="V3" s="1"/>
      <c r="W3" s="1"/>
      <c r="X3" s="1"/>
    </row>
    <row r="4" spans="1:24" s="3" customFormat="1" ht="12.75">
      <c r="A4" s="106" t="s">
        <v>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24" s="3" customFormat="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/>
      <c r="O5"/>
      <c r="P5" s="1"/>
      <c r="Q5" s="1"/>
      <c r="R5" s="1"/>
      <c r="S5"/>
      <c r="T5" s="1"/>
      <c r="U5" s="1"/>
      <c r="V5" s="1"/>
      <c r="W5" s="1"/>
      <c r="X5" s="1"/>
    </row>
    <row r="6" spans="1:13" ht="13.5" thickBot="1">
      <c r="A6" s="71" t="s">
        <v>50</v>
      </c>
      <c r="F6" s="111" t="s">
        <v>4</v>
      </c>
      <c r="G6" s="111"/>
      <c r="H6" s="109" t="s">
        <v>5</v>
      </c>
      <c r="I6" s="110"/>
      <c r="J6" s="108" t="s">
        <v>6</v>
      </c>
      <c r="K6" s="108"/>
      <c r="L6" s="112" t="s">
        <v>7</v>
      </c>
      <c r="M6" s="113"/>
    </row>
    <row r="7" spans="1:24" s="11" customFormat="1" ht="21.75" customHeight="1" thickBot="1">
      <c r="A7" s="8" t="s">
        <v>8</v>
      </c>
      <c r="B7" s="10" t="s">
        <v>9</v>
      </c>
      <c r="C7" s="10" t="s">
        <v>10</v>
      </c>
      <c r="D7" s="10" t="s">
        <v>11</v>
      </c>
      <c r="E7" s="10" t="s">
        <v>12</v>
      </c>
      <c r="F7" s="12" t="s">
        <v>13</v>
      </c>
      <c r="G7" s="12" t="s">
        <v>14</v>
      </c>
      <c r="H7" s="7" t="s">
        <v>13</v>
      </c>
      <c r="I7" s="7" t="s">
        <v>15</v>
      </c>
      <c r="J7" s="6" t="s">
        <v>13</v>
      </c>
      <c r="K7" s="7" t="s">
        <v>15</v>
      </c>
      <c r="L7" s="7" t="s">
        <v>13</v>
      </c>
      <c r="M7" s="7" t="s">
        <v>15</v>
      </c>
      <c r="N7" s="55"/>
      <c r="O7" s="56"/>
      <c r="P7" s="56"/>
      <c r="Q7" s="57"/>
      <c r="R7" s="57"/>
      <c r="S7" s="57"/>
      <c r="T7" s="57"/>
      <c r="U7" s="57"/>
      <c r="V7" s="57"/>
      <c r="W7" s="57"/>
      <c r="X7" s="58" t="s">
        <v>154</v>
      </c>
    </row>
    <row r="8" spans="1:24" ht="12.75">
      <c r="A8" s="13">
        <v>1</v>
      </c>
      <c r="B8" s="15" t="s">
        <v>16</v>
      </c>
      <c r="C8" s="16">
        <v>87</v>
      </c>
      <c r="D8" s="16" t="s">
        <v>17</v>
      </c>
      <c r="E8" s="15" t="s">
        <v>18</v>
      </c>
      <c r="F8" s="18">
        <v>0.0001939814814814815</v>
      </c>
      <c r="G8" s="18">
        <v>0.0004359953703703704</v>
      </c>
      <c r="H8" s="18">
        <v>0.00019652777777777778</v>
      </c>
      <c r="I8" s="18">
        <v>0.00039710648148148157</v>
      </c>
      <c r="J8" s="18">
        <v>0.00018321759259259257</v>
      </c>
      <c r="K8" s="18">
        <v>0.0003996527777777778</v>
      </c>
      <c r="L8" s="18">
        <v>0.00016944444444444448</v>
      </c>
      <c r="M8" s="18">
        <v>0.00036226851851851855</v>
      </c>
      <c r="N8" s="59">
        <f aca="true" t="shared" si="0" ref="N8:N23">COUNTIF($A$8:$A$100,$A8)</f>
        <v>1</v>
      </c>
      <c r="O8" s="60">
        <f>IF(ISBLANK($A8),1000,($A8*N8+(N8-1)*N8/2)/N8)</f>
        <v>1</v>
      </c>
      <c r="P8" s="60" t="s">
        <v>155</v>
      </c>
      <c r="Q8" s="57" t="str">
        <f aca="true" t="shared" si="1" ref="Q8:Q23">IF($F8=P$20,"-",IF(OR(AND($D8=P$14,$C8&gt;P$19),AND($D8=P$17,$C8&lt;P$18)),P$14,$D8))</f>
        <v>МС</v>
      </c>
      <c r="R8" s="57">
        <f>COUNTIF(Q$8:Q$100,P$8)</f>
        <v>0</v>
      </c>
      <c r="S8" s="61"/>
      <c r="T8" s="57" t="str">
        <f>IF(O8&gt;S$10,IF(O8&gt;S$11,IF(O8&gt;S$12,IF(O8&gt;S$13,IF(O8&gt;S$14,IF(O8&gt;S$15,IF(O8&gt;S$16,"-",P$16),P$15),P$14),P$13),P$12),P$11),P$10)</f>
        <v>КМС</v>
      </c>
      <c r="U8" s="57">
        <f>IF(OR(Q8=P$8,Q8=P$9,Q8=P$10),1,IF(Q8=P$11,2,IF(Q8=P$12,3,IF(Q8=P$13,4,IF(Q8=P$14,5,IF(Q8=P$15,6,IF(Q8=P$16,7,8)))))))</f>
        <v>1</v>
      </c>
      <c r="V8" s="57">
        <f>IF(T8=P$10,1,IF(T8=P$11,2,IF(T8=P$12,3,IF(T8=P$13,4,IF(T8=P$14,5,IF(T8=P$15,6,IF(T8=P$16,7,8)))))))</f>
        <v>1</v>
      </c>
      <c r="W8" s="57">
        <f>IF(U8-V8&gt;1,U8-1,V8)</f>
        <v>1</v>
      </c>
      <c r="X8" s="58" t="str">
        <f>IF(W8=1,P$10,IF(W8=2,P$11,IF(W8=3,P$12,IF(W8=4,P$13,IF(AND(W8=5,$C8&gt;P$19),P$14,IF(AND(W8=6,$C8&gt;P$19),P$15,IF(AND(W8=7,$C8&gt;P$19),P$16,"-")))))))</f>
        <v>КМС</v>
      </c>
    </row>
    <row r="9" spans="1:24" ht="12.75">
      <c r="A9" s="13">
        <v>2</v>
      </c>
      <c r="B9" s="15" t="s">
        <v>19</v>
      </c>
      <c r="C9" s="16">
        <v>87</v>
      </c>
      <c r="D9" s="16" t="s">
        <v>17</v>
      </c>
      <c r="E9" s="15" t="s">
        <v>20</v>
      </c>
      <c r="F9" s="18">
        <v>0.00020810185185185187</v>
      </c>
      <c r="G9" s="18">
        <v>0.0005064814814814815</v>
      </c>
      <c r="H9" s="18">
        <v>0.00019212962962962963</v>
      </c>
      <c r="I9" s="18">
        <v>0.00042164351851851846</v>
      </c>
      <c r="J9" s="18">
        <v>0.00017256944444444446</v>
      </c>
      <c r="K9" s="18">
        <v>0.0003673611111111111</v>
      </c>
      <c r="L9" s="18">
        <v>0.00020439814814814813</v>
      </c>
      <c r="M9" s="18">
        <v>0.00037094907407407405</v>
      </c>
      <c r="N9" s="59">
        <f t="shared" si="0"/>
        <v>1</v>
      </c>
      <c r="O9" s="60">
        <f aca="true" t="shared" si="2" ref="O9:O23">IF(ISBLANK($A9),1000,($A9*N9+(N9-1)*N9/2)/N9)</f>
        <v>2</v>
      </c>
      <c r="P9" s="60" t="s">
        <v>17</v>
      </c>
      <c r="Q9" s="57" t="str">
        <f t="shared" si="1"/>
        <v>МС</v>
      </c>
      <c r="R9" s="57">
        <f>COUNTIF(Q$8:Q$100,P$9)</f>
        <v>3</v>
      </c>
      <c r="S9" s="61"/>
      <c r="T9" s="57" t="str">
        <f aca="true" t="shared" si="3" ref="T9:T23">IF(O9&gt;S$10,IF(O9&gt;S$11,IF(O9&gt;S$12,IF(O9&gt;S$13,IF(O9&gt;S$14,IF(O9&gt;S$15,IF(O9&gt;S$16,"-",P$16),P$15),P$14),P$13),P$12),P$11),P$10)</f>
        <v>КМС</v>
      </c>
      <c r="U9" s="57">
        <f aca="true" t="shared" si="4" ref="U9:U23">IF(OR(Q9=P$8,Q9=P$9,Q9=P$10),1,IF(Q9=P$11,2,IF(Q9=P$12,3,IF(Q9=P$13,4,IF(Q9=P$14,5,IF(Q9=P$15,6,IF(Q9=P$16,7,8)))))))</f>
        <v>1</v>
      </c>
      <c r="V9" s="57">
        <f aca="true" t="shared" si="5" ref="V9:V23">IF(T9=P$10,1,IF(T9=P$11,2,IF(T9=P$12,3,IF(T9=P$13,4,IF(T9=P$14,5,IF(T9=P$15,6,IF(T9=P$16,7,8)))))))</f>
        <v>1</v>
      </c>
      <c r="W9" s="57">
        <f aca="true" t="shared" si="6" ref="W9:W23">IF(U9-V9&gt;1,U9-1,V9)</f>
        <v>1</v>
      </c>
      <c r="X9" s="58" t="str">
        <f aca="true" t="shared" si="7" ref="X9:X18">IF(W9=1,P$10,IF(W9=2,P$11,IF(W9=3,P$12,IF(W9=4,P$13,IF(AND(W9=5,$C9&gt;P$19),P$14,IF(AND(W9=6,$C9&gt;P$19),P$15,IF(AND(W9=7,$C9&gt;P$19),P$16,"-")))))))</f>
        <v>КМС</v>
      </c>
    </row>
    <row r="10" spans="1:24" ht="12.75">
      <c r="A10" s="13">
        <v>3</v>
      </c>
      <c r="B10" s="15" t="s">
        <v>21</v>
      </c>
      <c r="C10" s="16">
        <v>87</v>
      </c>
      <c r="D10" s="16" t="s">
        <v>17</v>
      </c>
      <c r="E10" s="15" t="s">
        <v>22</v>
      </c>
      <c r="F10" s="18">
        <v>0.0002253472222222222</v>
      </c>
      <c r="G10" s="18">
        <v>0.0004927083333333334</v>
      </c>
      <c r="H10" s="18">
        <v>0.00020798611111111113</v>
      </c>
      <c r="I10" s="18">
        <v>0.00042719907407407404</v>
      </c>
      <c r="J10" s="18">
        <v>0.0002077546296296296</v>
      </c>
      <c r="K10" s="18">
        <v>0.0004173611111111112</v>
      </c>
      <c r="L10" s="18">
        <v>0.0002084490740740741</v>
      </c>
      <c r="M10" s="18">
        <v>0.00043680555555555557</v>
      </c>
      <c r="N10" s="59">
        <f t="shared" si="0"/>
        <v>1</v>
      </c>
      <c r="O10" s="60">
        <f t="shared" si="2"/>
        <v>3</v>
      </c>
      <c r="P10" s="60" t="s">
        <v>24</v>
      </c>
      <c r="Q10" s="57" t="str">
        <f t="shared" si="1"/>
        <v>МС</v>
      </c>
      <c r="R10" s="57">
        <f>COUNTIF(Q$8:Q$100,P$10)</f>
        <v>7</v>
      </c>
      <c r="S10" s="57">
        <f>0.8*(R8+R9)+0.4*R10+0.2*R11</f>
        <v>5.800000000000001</v>
      </c>
      <c r="T10" s="57" t="str">
        <f t="shared" si="3"/>
        <v>КМС</v>
      </c>
      <c r="U10" s="57">
        <f t="shared" si="4"/>
        <v>1</v>
      </c>
      <c r="V10" s="57">
        <f t="shared" si="5"/>
        <v>1</v>
      </c>
      <c r="W10" s="57">
        <f t="shared" si="6"/>
        <v>1</v>
      </c>
      <c r="X10" s="58" t="str">
        <f t="shared" si="7"/>
        <v>КМС</v>
      </c>
    </row>
    <row r="11" spans="1:24" ht="13.5" thickBot="1">
      <c r="A11" s="19">
        <v>4</v>
      </c>
      <c r="B11" s="20" t="s">
        <v>23</v>
      </c>
      <c r="C11" s="21">
        <v>86</v>
      </c>
      <c r="D11" s="22" t="s">
        <v>24</v>
      </c>
      <c r="E11" s="23" t="s">
        <v>25</v>
      </c>
      <c r="F11" s="24">
        <v>0.000340625</v>
      </c>
      <c r="G11" s="24">
        <v>0.0006564814814814815</v>
      </c>
      <c r="H11" s="24">
        <v>0.00024224537037037034</v>
      </c>
      <c r="I11" s="24">
        <v>0.0005204861111111111</v>
      </c>
      <c r="J11" s="24">
        <v>0.00023553240740740742</v>
      </c>
      <c r="K11" s="24" t="s">
        <v>26</v>
      </c>
      <c r="L11" s="24">
        <v>0.00023078703703703705</v>
      </c>
      <c r="M11" s="24">
        <v>0.0004912037037037037</v>
      </c>
      <c r="N11" s="75">
        <f t="shared" si="0"/>
        <v>1</v>
      </c>
      <c r="O11" s="76">
        <f t="shared" si="2"/>
        <v>4</v>
      </c>
      <c r="P11" s="76">
        <v>1</v>
      </c>
      <c r="Q11" s="77" t="str">
        <f t="shared" si="1"/>
        <v>КМС</v>
      </c>
      <c r="R11" s="77">
        <f>COUNTIF(Q$8:Q$100,P$11)</f>
        <v>3</v>
      </c>
      <c r="S11" s="77">
        <f>S10+0.4*R10+0.4*R11+0.2*R12</f>
        <v>9.8</v>
      </c>
      <c r="T11" s="77" t="str">
        <f t="shared" si="3"/>
        <v>КМС</v>
      </c>
      <c r="U11" s="77">
        <f t="shared" si="4"/>
        <v>1</v>
      </c>
      <c r="V11" s="77">
        <f t="shared" si="5"/>
        <v>1</v>
      </c>
      <c r="W11" s="77">
        <f t="shared" si="6"/>
        <v>1</v>
      </c>
      <c r="X11" s="74" t="str">
        <f t="shared" si="7"/>
        <v>КМС</v>
      </c>
    </row>
    <row r="12" spans="1:24" ht="12.75">
      <c r="A12" s="45">
        <v>5</v>
      </c>
      <c r="B12" s="26" t="s">
        <v>27</v>
      </c>
      <c r="C12" s="27">
        <v>87</v>
      </c>
      <c r="D12" s="27" t="s">
        <v>24</v>
      </c>
      <c r="E12" s="26" t="s">
        <v>22</v>
      </c>
      <c r="F12" s="28">
        <v>0.00027453703703703706</v>
      </c>
      <c r="G12" s="28">
        <v>0.000633449074074074</v>
      </c>
      <c r="H12" s="28">
        <v>0.00024108796296296294</v>
      </c>
      <c r="I12" s="28">
        <v>0.0005322916666666667</v>
      </c>
      <c r="J12" s="29"/>
      <c r="K12" s="29"/>
      <c r="L12" s="29"/>
      <c r="M12" s="29"/>
      <c r="N12" s="59">
        <f t="shared" si="0"/>
        <v>1</v>
      </c>
      <c r="O12" s="60">
        <f t="shared" si="2"/>
        <v>5</v>
      </c>
      <c r="P12" s="60">
        <v>2</v>
      </c>
      <c r="Q12" s="57" t="str">
        <f t="shared" si="1"/>
        <v>КМС</v>
      </c>
      <c r="R12" s="57">
        <f>COUNTIF(Q$8:Q$100,P$12)</f>
        <v>0</v>
      </c>
      <c r="S12" s="57">
        <f>S11+0.2*R11+0.4*R12+0.2*R13</f>
        <v>10.6</v>
      </c>
      <c r="T12" s="57" t="str">
        <f t="shared" si="3"/>
        <v>КМС</v>
      </c>
      <c r="U12" s="57">
        <f t="shared" si="4"/>
        <v>1</v>
      </c>
      <c r="V12" s="57">
        <f t="shared" si="5"/>
        <v>1</v>
      </c>
      <c r="W12" s="57">
        <f t="shared" si="6"/>
        <v>1</v>
      </c>
      <c r="X12" s="73" t="str">
        <f t="shared" si="7"/>
        <v>КМС</v>
      </c>
    </row>
    <row r="13" spans="1:24" ht="12.75">
      <c r="A13" s="13">
        <v>6</v>
      </c>
      <c r="B13" s="15" t="s">
        <v>28</v>
      </c>
      <c r="C13" s="16">
        <v>87</v>
      </c>
      <c r="D13" s="16" t="s">
        <v>24</v>
      </c>
      <c r="E13" s="15" t="s">
        <v>29</v>
      </c>
      <c r="F13" s="18">
        <v>0.00022789351851851852</v>
      </c>
      <c r="G13" s="18">
        <v>0.0005625000000000001</v>
      </c>
      <c r="H13" s="18">
        <v>0.00024537037037037035</v>
      </c>
      <c r="I13" s="18">
        <v>0.0005331018518518519</v>
      </c>
      <c r="J13" s="29"/>
      <c r="K13" s="29"/>
      <c r="L13" s="29"/>
      <c r="M13" s="29"/>
      <c r="N13" s="59">
        <f t="shared" si="0"/>
        <v>1</v>
      </c>
      <c r="O13" s="60">
        <f t="shared" si="2"/>
        <v>6</v>
      </c>
      <c r="P13" s="60">
        <v>3</v>
      </c>
      <c r="Q13" s="57" t="str">
        <f t="shared" si="1"/>
        <v>КМС</v>
      </c>
      <c r="R13" s="57">
        <f>COUNTIF(Q$8:Q$100,P$13)</f>
        <v>1</v>
      </c>
      <c r="S13" s="57">
        <f>S12+0.2*R12+0.4*R13+0.2*R14</f>
        <v>11</v>
      </c>
      <c r="T13" s="57">
        <f t="shared" si="3"/>
        <v>1</v>
      </c>
      <c r="U13" s="57">
        <f t="shared" si="4"/>
        <v>1</v>
      </c>
      <c r="V13" s="57">
        <f t="shared" si="5"/>
        <v>2</v>
      </c>
      <c r="W13" s="57">
        <f t="shared" si="6"/>
        <v>2</v>
      </c>
      <c r="X13" s="58">
        <f t="shared" si="7"/>
        <v>1</v>
      </c>
    </row>
    <row r="14" spans="1:24" ht="12.75">
      <c r="A14" s="13">
        <v>7</v>
      </c>
      <c r="B14" s="15" t="s">
        <v>30</v>
      </c>
      <c r="C14" s="16">
        <v>87</v>
      </c>
      <c r="D14" s="16" t="s">
        <v>24</v>
      </c>
      <c r="E14" s="15" t="s">
        <v>22</v>
      </c>
      <c r="F14" s="18">
        <v>0.0003081018518518519</v>
      </c>
      <c r="G14" s="18">
        <v>0.0006747685185185184</v>
      </c>
      <c r="H14" s="18">
        <v>0.0002415509259259259</v>
      </c>
      <c r="I14" s="18">
        <v>0.0005513888888888889</v>
      </c>
      <c r="J14" s="29"/>
      <c r="K14" s="29"/>
      <c r="L14" s="29"/>
      <c r="M14" s="29"/>
      <c r="N14" s="59">
        <f t="shared" si="0"/>
        <v>1</v>
      </c>
      <c r="O14" s="60">
        <f t="shared" si="2"/>
        <v>7</v>
      </c>
      <c r="P14" s="60" t="s">
        <v>108</v>
      </c>
      <c r="Q14" s="57" t="str">
        <f t="shared" si="1"/>
        <v>КМС</v>
      </c>
      <c r="R14" s="57">
        <f>COUNTIF(Q$8:Q$100,P$14)</f>
        <v>0</v>
      </c>
      <c r="S14" s="57">
        <f>S13+0.2*R13+0.4*R14+0.2*R15</f>
        <v>11.2</v>
      </c>
      <c r="T14" s="57">
        <f t="shared" si="3"/>
        <v>1</v>
      </c>
      <c r="U14" s="57">
        <f t="shared" si="4"/>
        <v>1</v>
      </c>
      <c r="V14" s="57">
        <f t="shared" si="5"/>
        <v>2</v>
      </c>
      <c r="W14" s="57">
        <f t="shared" si="6"/>
        <v>2</v>
      </c>
      <c r="X14" s="58">
        <f t="shared" si="7"/>
        <v>1</v>
      </c>
    </row>
    <row r="15" spans="1:24" ht="12.75">
      <c r="A15" s="13">
        <v>8</v>
      </c>
      <c r="B15" s="15" t="s">
        <v>31</v>
      </c>
      <c r="C15" s="16">
        <v>87</v>
      </c>
      <c r="D15" s="16" t="s">
        <v>24</v>
      </c>
      <c r="E15" s="15" t="s">
        <v>32</v>
      </c>
      <c r="F15" s="18">
        <v>0.0002922453703703704</v>
      </c>
      <c r="G15" s="18">
        <v>0.0006306712962962963</v>
      </c>
      <c r="H15" s="18">
        <v>0.00026041666666666666</v>
      </c>
      <c r="I15" s="18">
        <v>0.0006140046296296296</v>
      </c>
      <c r="J15" s="29"/>
      <c r="K15" s="29"/>
      <c r="L15" s="29"/>
      <c r="M15" s="29"/>
      <c r="N15" s="59">
        <f t="shared" si="0"/>
        <v>1</v>
      </c>
      <c r="O15" s="60">
        <f t="shared" si="2"/>
        <v>8</v>
      </c>
      <c r="P15" s="60" t="s">
        <v>99</v>
      </c>
      <c r="Q15" s="57" t="str">
        <f t="shared" si="1"/>
        <v>КМС</v>
      </c>
      <c r="R15" s="57">
        <f>COUNTIF(Q$8:Q$100,P$15)</f>
        <v>0</v>
      </c>
      <c r="S15" s="57">
        <f>S14+0.2*R14+0.4*R15+0.2*R16</f>
        <v>11.2</v>
      </c>
      <c r="T15" s="57">
        <f t="shared" si="3"/>
        <v>1</v>
      </c>
      <c r="U15" s="57">
        <f t="shared" si="4"/>
        <v>1</v>
      </c>
      <c r="V15" s="57">
        <f t="shared" si="5"/>
        <v>2</v>
      </c>
      <c r="W15" s="57">
        <f t="shared" si="6"/>
        <v>2</v>
      </c>
      <c r="X15" s="58">
        <f t="shared" si="7"/>
        <v>1</v>
      </c>
    </row>
    <row r="16" spans="1:24" ht="12.75">
      <c r="A16" s="13">
        <v>9</v>
      </c>
      <c r="B16" s="15" t="s">
        <v>33</v>
      </c>
      <c r="C16" s="16">
        <v>86</v>
      </c>
      <c r="D16" s="16" t="s">
        <v>24</v>
      </c>
      <c r="E16" s="15" t="s">
        <v>34</v>
      </c>
      <c r="F16" s="18">
        <v>0.0003451388888888889</v>
      </c>
      <c r="G16" s="18">
        <v>0.0007688657407407406</v>
      </c>
      <c r="H16" s="18">
        <v>0.00029409722222222223</v>
      </c>
      <c r="I16" s="18">
        <v>0.0006337962962962963</v>
      </c>
      <c r="J16" s="29"/>
      <c r="K16" s="29"/>
      <c r="L16" s="29"/>
      <c r="M16" s="29"/>
      <c r="N16" s="59">
        <f t="shared" si="0"/>
        <v>1</v>
      </c>
      <c r="O16" s="60">
        <f t="shared" si="2"/>
        <v>9</v>
      </c>
      <c r="P16" s="60" t="s">
        <v>106</v>
      </c>
      <c r="Q16" s="57" t="str">
        <f t="shared" si="1"/>
        <v>КМС</v>
      </c>
      <c r="R16" s="57">
        <f>COUNTIF(Q$8:Q$100,P$16)</f>
        <v>0</v>
      </c>
      <c r="S16" s="57">
        <f>S15+0.2*R15+0.4*R16+0.2*R17</f>
        <v>11.2</v>
      </c>
      <c r="T16" s="57">
        <f t="shared" si="3"/>
        <v>1</v>
      </c>
      <c r="U16" s="57">
        <f t="shared" si="4"/>
        <v>1</v>
      </c>
      <c r="V16" s="57">
        <f t="shared" si="5"/>
        <v>2</v>
      </c>
      <c r="W16" s="57">
        <f t="shared" si="6"/>
        <v>2</v>
      </c>
      <c r="X16" s="58">
        <f t="shared" si="7"/>
        <v>1</v>
      </c>
    </row>
    <row r="17" spans="1:24" ht="13.5" thickBot="1">
      <c r="A17" s="19">
        <v>10</v>
      </c>
      <c r="B17" s="23" t="s">
        <v>35</v>
      </c>
      <c r="C17" s="21">
        <v>86</v>
      </c>
      <c r="D17" s="21" t="s">
        <v>24</v>
      </c>
      <c r="E17" s="23" t="s">
        <v>36</v>
      </c>
      <c r="F17" s="24">
        <v>0.0003439814814814814</v>
      </c>
      <c r="G17" s="24">
        <v>0.0008091435185185185</v>
      </c>
      <c r="H17" s="24">
        <v>0.0003315972222222222</v>
      </c>
      <c r="I17" s="24">
        <v>0.0007180555555555555</v>
      </c>
      <c r="J17" s="29"/>
      <c r="K17" s="29"/>
      <c r="L17" s="29"/>
      <c r="M17" s="29"/>
      <c r="N17" s="59">
        <f t="shared" si="0"/>
        <v>1</v>
      </c>
      <c r="O17" s="60">
        <f t="shared" si="2"/>
        <v>10</v>
      </c>
      <c r="P17" s="62" t="s">
        <v>44</v>
      </c>
      <c r="Q17" s="57" t="str">
        <f t="shared" si="1"/>
        <v>КМС</v>
      </c>
      <c r="R17" s="57">
        <f>COUNTIF(Q$8:Q$100,P$17)</f>
        <v>0</v>
      </c>
      <c r="S17" s="57"/>
      <c r="T17" s="57">
        <f t="shared" si="3"/>
        <v>2</v>
      </c>
      <c r="U17" s="57">
        <f t="shared" si="4"/>
        <v>1</v>
      </c>
      <c r="V17" s="57">
        <f t="shared" si="5"/>
        <v>3</v>
      </c>
      <c r="W17" s="57">
        <f t="shared" si="6"/>
        <v>3</v>
      </c>
      <c r="X17" s="58">
        <f t="shared" si="7"/>
        <v>2</v>
      </c>
    </row>
    <row r="18" spans="1:24" ht="12.75">
      <c r="A18" s="45">
        <v>11</v>
      </c>
      <c r="B18" s="26" t="s">
        <v>37</v>
      </c>
      <c r="C18" s="27">
        <v>87</v>
      </c>
      <c r="D18" s="27">
        <v>1</v>
      </c>
      <c r="E18" s="26" t="s">
        <v>34</v>
      </c>
      <c r="F18" s="28">
        <v>0.00038541666666666667</v>
      </c>
      <c r="G18" s="28">
        <v>0.0008589120370370369</v>
      </c>
      <c r="H18" s="29"/>
      <c r="I18" s="29"/>
      <c r="J18" s="29"/>
      <c r="K18" s="29"/>
      <c r="L18" s="29"/>
      <c r="M18" s="29"/>
      <c r="N18" s="59">
        <f t="shared" si="0"/>
        <v>1</v>
      </c>
      <c r="O18" s="60">
        <f t="shared" si="2"/>
        <v>11</v>
      </c>
      <c r="P18" s="57">
        <v>88</v>
      </c>
      <c r="Q18" s="57">
        <f t="shared" si="1"/>
        <v>1</v>
      </c>
      <c r="R18" s="57"/>
      <c r="S18" s="57"/>
      <c r="T18" s="57">
        <f t="shared" si="3"/>
        <v>3</v>
      </c>
      <c r="U18" s="57">
        <f t="shared" si="4"/>
        <v>2</v>
      </c>
      <c r="V18" s="57">
        <f t="shared" si="5"/>
        <v>4</v>
      </c>
      <c r="W18" s="57">
        <f t="shared" si="6"/>
        <v>4</v>
      </c>
      <c r="X18" s="58">
        <f t="shared" si="7"/>
        <v>3</v>
      </c>
    </row>
    <row r="19" spans="1:24" ht="12.75">
      <c r="A19" s="13">
        <v>12</v>
      </c>
      <c r="B19" s="30" t="s">
        <v>38</v>
      </c>
      <c r="C19" s="16">
        <v>86</v>
      </c>
      <c r="D19" s="31">
        <v>1</v>
      </c>
      <c r="E19" s="15" t="s">
        <v>25</v>
      </c>
      <c r="F19" s="18">
        <v>0.0003895833333333333</v>
      </c>
      <c r="G19" s="18">
        <v>0.0010335648148148148</v>
      </c>
      <c r="H19" s="29"/>
      <c r="I19" s="29"/>
      <c r="J19" s="29"/>
      <c r="K19" s="29"/>
      <c r="L19" s="29"/>
      <c r="M19" s="29"/>
      <c r="N19" s="59">
        <f t="shared" si="0"/>
        <v>1</v>
      </c>
      <c r="O19" s="60">
        <f t="shared" si="2"/>
        <v>12</v>
      </c>
      <c r="P19" s="60">
        <v>87</v>
      </c>
      <c r="Q19" s="57">
        <f t="shared" si="1"/>
        <v>1</v>
      </c>
      <c r="R19" s="57"/>
      <c r="S19" s="57"/>
      <c r="T19" s="57" t="str">
        <f t="shared" si="3"/>
        <v>-</v>
      </c>
      <c r="U19" s="57">
        <f t="shared" si="4"/>
        <v>2</v>
      </c>
      <c r="V19" s="57">
        <f t="shared" si="5"/>
        <v>8</v>
      </c>
      <c r="W19" s="57">
        <f t="shared" si="6"/>
        <v>8</v>
      </c>
      <c r="X19"/>
    </row>
    <row r="20" spans="1:24" ht="12.75">
      <c r="A20" s="13"/>
      <c r="B20" s="32" t="s">
        <v>39</v>
      </c>
      <c r="C20" s="33">
        <v>86</v>
      </c>
      <c r="D20" s="33">
        <v>3</v>
      </c>
      <c r="E20" s="26" t="s">
        <v>40</v>
      </c>
      <c r="F20" s="28" t="s">
        <v>26</v>
      </c>
      <c r="G20" s="28"/>
      <c r="H20" s="29"/>
      <c r="I20" s="29"/>
      <c r="J20" s="29"/>
      <c r="K20" s="29"/>
      <c r="L20" s="29"/>
      <c r="M20" s="29"/>
      <c r="N20" s="59">
        <f t="shared" si="0"/>
        <v>0</v>
      </c>
      <c r="O20" s="60">
        <f t="shared" si="2"/>
        <v>1000</v>
      </c>
      <c r="P20" s="60" t="s">
        <v>46</v>
      </c>
      <c r="Q20" s="57">
        <f t="shared" si="1"/>
        <v>3</v>
      </c>
      <c r="R20" s="57"/>
      <c r="S20" s="57"/>
      <c r="T20" s="57" t="str">
        <f t="shared" si="3"/>
        <v>-</v>
      </c>
      <c r="U20" s="57">
        <f t="shared" si="4"/>
        <v>4</v>
      </c>
      <c r="V20" s="57">
        <f t="shared" si="5"/>
        <v>8</v>
      </c>
      <c r="W20" s="57">
        <f t="shared" si="6"/>
        <v>8</v>
      </c>
      <c r="X20"/>
    </row>
    <row r="21" spans="1:24" ht="12.75">
      <c r="A21" s="13"/>
      <c r="B21" s="15" t="s">
        <v>41</v>
      </c>
      <c r="C21" s="16">
        <v>87</v>
      </c>
      <c r="D21" s="16">
        <v>1</v>
      </c>
      <c r="E21" s="15" t="s">
        <v>42</v>
      </c>
      <c r="F21" s="18" t="s">
        <v>26</v>
      </c>
      <c r="G21" s="18"/>
      <c r="H21" s="29"/>
      <c r="I21" s="29"/>
      <c r="J21" s="29"/>
      <c r="K21" s="29"/>
      <c r="L21" s="29"/>
      <c r="M21" s="29"/>
      <c r="N21" s="59">
        <f t="shared" si="0"/>
        <v>0</v>
      </c>
      <c r="O21" s="60">
        <f t="shared" si="2"/>
        <v>1000</v>
      </c>
      <c r="P21" s="60"/>
      <c r="Q21" s="57">
        <f t="shared" si="1"/>
        <v>1</v>
      </c>
      <c r="R21" s="57"/>
      <c r="S21" s="57"/>
      <c r="T21" s="57" t="str">
        <f t="shared" si="3"/>
        <v>-</v>
      </c>
      <c r="U21" s="57">
        <f t="shared" si="4"/>
        <v>2</v>
      </c>
      <c r="V21" s="57">
        <f t="shared" si="5"/>
        <v>8</v>
      </c>
      <c r="W21" s="57">
        <f t="shared" si="6"/>
        <v>8</v>
      </c>
      <c r="X21"/>
    </row>
    <row r="22" spans="1:24" ht="12.75">
      <c r="A22" s="13"/>
      <c r="B22" s="15" t="s">
        <v>43</v>
      </c>
      <c r="C22" s="16">
        <v>87</v>
      </c>
      <c r="D22" s="16" t="s">
        <v>44</v>
      </c>
      <c r="E22" s="15" t="s">
        <v>45</v>
      </c>
      <c r="F22" s="18" t="s">
        <v>46</v>
      </c>
      <c r="G22" s="18"/>
      <c r="H22" s="29"/>
      <c r="I22" s="29"/>
      <c r="J22" s="29"/>
      <c r="K22" s="29"/>
      <c r="L22" s="29"/>
      <c r="M22" s="29"/>
      <c r="N22" s="59">
        <f t="shared" si="0"/>
        <v>0</v>
      </c>
      <c r="O22" s="60">
        <f t="shared" si="2"/>
        <v>1000</v>
      </c>
      <c r="P22" s="60"/>
      <c r="Q22" s="57" t="str">
        <f t="shared" si="1"/>
        <v>-</v>
      </c>
      <c r="R22" s="57"/>
      <c r="S22" s="57"/>
      <c r="T22" s="57" t="str">
        <f t="shared" si="3"/>
        <v>-</v>
      </c>
      <c r="U22" s="57">
        <f t="shared" si="4"/>
        <v>8</v>
      </c>
      <c r="V22" s="57">
        <f t="shared" si="5"/>
        <v>8</v>
      </c>
      <c r="W22" s="57">
        <f t="shared" si="6"/>
        <v>8</v>
      </c>
      <c r="X22"/>
    </row>
    <row r="23" spans="1:24" ht="12.75">
      <c r="A23" s="13"/>
      <c r="B23" s="15" t="s">
        <v>47</v>
      </c>
      <c r="C23" s="16">
        <v>87</v>
      </c>
      <c r="D23" s="16" t="s">
        <v>17</v>
      </c>
      <c r="E23" s="15" t="s">
        <v>25</v>
      </c>
      <c r="F23" s="18" t="s">
        <v>46</v>
      </c>
      <c r="G23" s="18"/>
      <c r="H23" s="29"/>
      <c r="I23" s="29"/>
      <c r="J23" s="29"/>
      <c r="K23" s="29"/>
      <c r="L23" s="29"/>
      <c r="M23" s="29"/>
      <c r="N23" s="59">
        <f t="shared" si="0"/>
        <v>0</v>
      </c>
      <c r="O23" s="60">
        <f t="shared" si="2"/>
        <v>1000</v>
      </c>
      <c r="P23" s="57"/>
      <c r="Q23" s="57" t="str">
        <f t="shared" si="1"/>
        <v>-</v>
      </c>
      <c r="R23" s="57"/>
      <c r="S23" s="57"/>
      <c r="T23" s="57" t="str">
        <f t="shared" si="3"/>
        <v>-</v>
      </c>
      <c r="U23" s="57">
        <f t="shared" si="4"/>
        <v>8</v>
      </c>
      <c r="V23" s="57">
        <f t="shared" si="5"/>
        <v>8</v>
      </c>
      <c r="W23" s="57">
        <f t="shared" si="6"/>
        <v>8</v>
      </c>
      <c r="X23"/>
    </row>
  </sheetData>
  <autoFilter ref="B7:E21"/>
  <mergeCells count="8">
    <mergeCell ref="F6:G6"/>
    <mergeCell ref="H6:I6"/>
    <mergeCell ref="J6:K6"/>
    <mergeCell ref="L6:M6"/>
    <mergeCell ref="A2:I2"/>
    <mergeCell ref="A3:I3"/>
    <mergeCell ref="B1:I1"/>
    <mergeCell ref="A4:X4"/>
  </mergeCells>
  <printOptions/>
  <pageMargins left="0.26" right="0.26" top="0.33" bottom="1" header="0.5" footer="0.5"/>
  <pageSetup horizontalDpi="200" verticalDpi="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="60" workbookViewId="0" topLeftCell="A1">
      <selection activeCell="H26" sqref="H26"/>
    </sheetView>
  </sheetViews>
  <sheetFormatPr defaultColWidth="9.00390625" defaultRowHeight="12.75"/>
  <cols>
    <col min="1" max="1" width="5.00390625" style="0" customWidth="1"/>
    <col min="2" max="2" width="23.75390625" style="0" customWidth="1"/>
    <col min="3" max="4" width="5.125" style="0" customWidth="1"/>
    <col min="5" max="5" width="18.875" style="0" customWidth="1"/>
    <col min="7" max="7" width="4.125" style="0" customWidth="1"/>
    <col min="8" max="8" width="26.25390625" style="0" customWidth="1"/>
    <col min="9" max="9" width="4.125" style="0" customWidth="1"/>
    <col min="10" max="10" width="5.875" style="0" customWidth="1"/>
    <col min="11" max="11" width="16.00390625" style="0" customWidth="1"/>
  </cols>
  <sheetData>
    <row r="1" spans="1:11" ht="12.75">
      <c r="A1" s="118" t="s">
        <v>328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3" spans="1:7" ht="12.75">
      <c r="A3" t="s">
        <v>161</v>
      </c>
      <c r="G3" t="s">
        <v>329</v>
      </c>
    </row>
    <row r="4" spans="1:11" ht="12.75">
      <c r="A4" s="13">
        <v>1</v>
      </c>
      <c r="B4" s="15" t="s">
        <v>162</v>
      </c>
      <c r="C4" s="16">
        <v>92</v>
      </c>
      <c r="D4" s="16">
        <v>1</v>
      </c>
      <c r="E4" s="15" t="s">
        <v>59</v>
      </c>
      <c r="G4" s="13">
        <v>1</v>
      </c>
      <c r="H4" s="38" t="s">
        <v>190</v>
      </c>
      <c r="I4" s="16">
        <v>92</v>
      </c>
      <c r="J4" s="16" t="s">
        <v>24</v>
      </c>
      <c r="K4" s="15" t="s">
        <v>20</v>
      </c>
    </row>
    <row r="5" spans="1:11" ht="12.75">
      <c r="A5" s="13">
        <v>2</v>
      </c>
      <c r="B5" s="15" t="s">
        <v>163</v>
      </c>
      <c r="C5" s="16">
        <v>92</v>
      </c>
      <c r="D5" s="16">
        <v>1</v>
      </c>
      <c r="E5" s="15" t="s">
        <v>36</v>
      </c>
      <c r="G5" s="13">
        <v>2</v>
      </c>
      <c r="H5" s="15" t="s">
        <v>191</v>
      </c>
      <c r="I5" s="16">
        <v>92</v>
      </c>
      <c r="J5" s="16" t="s">
        <v>24</v>
      </c>
      <c r="K5" s="15" t="s">
        <v>34</v>
      </c>
    </row>
    <row r="6" spans="1:11" ht="12.75">
      <c r="A6" s="13">
        <v>3</v>
      </c>
      <c r="B6" s="38" t="s">
        <v>164</v>
      </c>
      <c r="C6" s="16">
        <v>92</v>
      </c>
      <c r="D6" s="16">
        <v>3</v>
      </c>
      <c r="E6" s="15" t="s">
        <v>32</v>
      </c>
      <c r="G6" s="13">
        <v>3</v>
      </c>
      <c r="H6" s="15" t="s">
        <v>192</v>
      </c>
      <c r="I6" s="16">
        <v>92</v>
      </c>
      <c r="J6" s="16">
        <v>1</v>
      </c>
      <c r="K6" s="15" t="s">
        <v>25</v>
      </c>
    </row>
    <row r="8" spans="1:7" ht="12.75">
      <c r="A8" t="s">
        <v>128</v>
      </c>
      <c r="G8" t="s">
        <v>330</v>
      </c>
    </row>
    <row r="9" spans="1:11" ht="12.75">
      <c r="A9" s="13">
        <v>1</v>
      </c>
      <c r="B9" s="15" t="s">
        <v>129</v>
      </c>
      <c r="C9" s="16">
        <v>90</v>
      </c>
      <c r="D9" s="16" t="s">
        <v>24</v>
      </c>
      <c r="E9" s="15" t="s">
        <v>22</v>
      </c>
      <c r="G9" s="13">
        <v>1</v>
      </c>
      <c r="H9" s="15" t="s">
        <v>77</v>
      </c>
      <c r="I9" s="16">
        <v>90</v>
      </c>
      <c r="J9" s="16" t="s">
        <v>24</v>
      </c>
      <c r="K9" s="15" t="s">
        <v>32</v>
      </c>
    </row>
    <row r="10" spans="1:11" ht="12.75">
      <c r="A10" s="13">
        <v>2</v>
      </c>
      <c r="B10" s="15" t="s">
        <v>130</v>
      </c>
      <c r="C10" s="16">
        <v>90</v>
      </c>
      <c r="D10" s="16" t="s">
        <v>24</v>
      </c>
      <c r="E10" s="15" t="s">
        <v>25</v>
      </c>
      <c r="G10" s="13">
        <v>2</v>
      </c>
      <c r="H10" s="15" t="s">
        <v>78</v>
      </c>
      <c r="I10" s="16">
        <v>90</v>
      </c>
      <c r="J10" s="16" t="s">
        <v>24</v>
      </c>
      <c r="K10" s="15" t="s">
        <v>156</v>
      </c>
    </row>
    <row r="11" spans="1:11" ht="12.75">
      <c r="A11" s="13">
        <v>3</v>
      </c>
      <c r="B11" s="15" t="s">
        <v>131</v>
      </c>
      <c r="C11" s="16">
        <v>90</v>
      </c>
      <c r="D11" s="16" t="s">
        <v>24</v>
      </c>
      <c r="E11" s="15" t="s">
        <v>32</v>
      </c>
      <c r="G11" s="13">
        <v>3</v>
      </c>
      <c r="H11" s="15" t="s">
        <v>79</v>
      </c>
      <c r="I11" s="16">
        <v>90</v>
      </c>
      <c r="J11" s="16" t="s">
        <v>24</v>
      </c>
      <c r="K11" s="15" t="s">
        <v>20</v>
      </c>
    </row>
    <row r="13" spans="1:7" ht="12.75">
      <c r="A13" t="s">
        <v>49</v>
      </c>
      <c r="G13" t="s">
        <v>279</v>
      </c>
    </row>
    <row r="14" spans="1:11" ht="12.75">
      <c r="A14" s="35">
        <v>1</v>
      </c>
      <c r="B14" s="15" t="s">
        <v>51</v>
      </c>
      <c r="C14" s="16">
        <v>89</v>
      </c>
      <c r="D14" s="16" t="s">
        <v>24</v>
      </c>
      <c r="E14" s="15" t="s">
        <v>20</v>
      </c>
      <c r="G14" s="13">
        <v>1</v>
      </c>
      <c r="H14" s="15" t="s">
        <v>281</v>
      </c>
      <c r="I14" s="16">
        <v>89</v>
      </c>
      <c r="J14" s="16" t="s">
        <v>24</v>
      </c>
      <c r="K14" s="15" t="s">
        <v>29</v>
      </c>
    </row>
    <row r="15" spans="1:11" ht="12.75">
      <c r="A15" s="35">
        <v>2</v>
      </c>
      <c r="B15" s="15" t="s">
        <v>52</v>
      </c>
      <c r="C15" s="16">
        <v>89</v>
      </c>
      <c r="D15" s="16" t="s">
        <v>24</v>
      </c>
      <c r="E15" s="15" t="s">
        <v>20</v>
      </c>
      <c r="G15" s="13">
        <v>2</v>
      </c>
      <c r="H15" s="15" t="s">
        <v>282</v>
      </c>
      <c r="I15" s="16">
        <v>89</v>
      </c>
      <c r="J15" s="16" t="s">
        <v>24</v>
      </c>
      <c r="K15" s="15" t="s">
        <v>20</v>
      </c>
    </row>
    <row r="16" spans="1:11" ht="12.75">
      <c r="A16" s="35">
        <v>3</v>
      </c>
      <c r="B16" s="15" t="s">
        <v>53</v>
      </c>
      <c r="C16" s="16">
        <v>89</v>
      </c>
      <c r="D16" s="16" t="s">
        <v>24</v>
      </c>
      <c r="E16" s="15" t="s">
        <v>25</v>
      </c>
      <c r="G16" s="13">
        <v>3</v>
      </c>
      <c r="H16" s="15" t="s">
        <v>283</v>
      </c>
      <c r="I16" s="16">
        <v>88</v>
      </c>
      <c r="J16" s="16" t="s">
        <v>24</v>
      </c>
      <c r="K16" s="15" t="s">
        <v>20</v>
      </c>
    </row>
    <row r="18" spans="1:7" ht="12.75">
      <c r="A18" t="s">
        <v>3</v>
      </c>
      <c r="G18" t="s">
        <v>331</v>
      </c>
    </row>
    <row r="19" spans="1:11" ht="12.75">
      <c r="A19" s="13">
        <v>1</v>
      </c>
      <c r="B19" s="15" t="s">
        <v>16</v>
      </c>
      <c r="C19" s="16">
        <v>87</v>
      </c>
      <c r="D19" s="16" t="s">
        <v>17</v>
      </c>
      <c r="E19" s="15" t="s">
        <v>18</v>
      </c>
      <c r="G19" s="13">
        <v>1</v>
      </c>
      <c r="H19" s="15" t="s">
        <v>251</v>
      </c>
      <c r="I19" s="16">
        <v>87</v>
      </c>
      <c r="J19" s="16" t="s">
        <v>24</v>
      </c>
      <c r="K19" s="15" t="s">
        <v>34</v>
      </c>
    </row>
    <row r="20" spans="1:11" ht="12.75">
      <c r="A20" s="13">
        <v>2</v>
      </c>
      <c r="B20" s="15" t="s">
        <v>19</v>
      </c>
      <c r="C20" s="16">
        <v>87</v>
      </c>
      <c r="D20" s="16" t="s">
        <v>17</v>
      </c>
      <c r="E20" s="15" t="s">
        <v>20</v>
      </c>
      <c r="G20" s="13">
        <v>2</v>
      </c>
      <c r="H20" s="15" t="s">
        <v>252</v>
      </c>
      <c r="I20" s="16">
        <v>86</v>
      </c>
      <c r="J20" s="16" t="s">
        <v>24</v>
      </c>
      <c r="K20" s="15" t="s">
        <v>20</v>
      </c>
    </row>
    <row r="21" spans="1:11" ht="12.75">
      <c r="A21" s="13">
        <v>3</v>
      </c>
      <c r="B21" s="15" t="s">
        <v>21</v>
      </c>
      <c r="C21" s="16">
        <v>87</v>
      </c>
      <c r="D21" s="16" t="s">
        <v>17</v>
      </c>
      <c r="E21" s="15" t="s">
        <v>22</v>
      </c>
      <c r="G21" s="13">
        <v>3</v>
      </c>
      <c r="H21" s="15" t="s">
        <v>253</v>
      </c>
      <c r="I21" s="16">
        <v>87</v>
      </c>
      <c r="J21" s="16" t="s">
        <v>24</v>
      </c>
      <c r="K21" s="15" t="s">
        <v>20</v>
      </c>
    </row>
  </sheetData>
  <mergeCells count="1">
    <mergeCell ref="A1:K1"/>
  </mergeCells>
  <printOptions/>
  <pageMargins left="0.43" right="0.38" top="1" bottom="1" header="0.5" footer="0.5"/>
  <pageSetup horizontalDpi="600" verticalDpi="600" orientation="landscape" paperSize="9" scale="1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Морковкина</dc:creator>
  <cp:keywords/>
  <dc:description/>
  <cp:lastModifiedBy>User</cp:lastModifiedBy>
  <cp:lastPrinted>2005-03-25T12:54:02Z</cp:lastPrinted>
  <dcterms:created xsi:type="dcterms:W3CDTF">2005-03-24T16:53:49Z</dcterms:created>
  <dcterms:modified xsi:type="dcterms:W3CDTF">2005-03-25T12:54:48Z</dcterms:modified>
  <cp:category/>
  <cp:version/>
  <cp:contentType/>
  <cp:contentStatus/>
</cp:coreProperties>
</file>