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<sst xmlns="http://schemas.openxmlformats.org/spreadsheetml/2006/main" count="131" uniqueCount="78">
  <si>
    <t>1. Бивачное</t>
  </si>
  <si>
    <t>Наименование</t>
  </si>
  <si>
    <t>Кол-во</t>
  </si>
  <si>
    <t>Костя</t>
  </si>
  <si>
    <t>Оля</t>
  </si>
  <si>
    <t>Сима</t>
  </si>
  <si>
    <t>Леша</t>
  </si>
  <si>
    <t>Алена</t>
  </si>
  <si>
    <t>Федя</t>
  </si>
  <si>
    <t>Ваня</t>
  </si>
  <si>
    <t>Тома</t>
  </si>
  <si>
    <t>Маша Ч.</t>
  </si>
  <si>
    <t>Митя</t>
  </si>
  <si>
    <t>Паша</t>
  </si>
  <si>
    <t>Маша Я</t>
  </si>
  <si>
    <t>Дима С.</t>
  </si>
  <si>
    <t>Никита</t>
  </si>
  <si>
    <t>Вес (кг.)</t>
  </si>
  <si>
    <t>Палатка "Зима"</t>
  </si>
  <si>
    <t>1 шт.</t>
  </si>
  <si>
    <t>Тент</t>
  </si>
  <si>
    <t>Щетка-сметка</t>
  </si>
  <si>
    <t>2 шт.</t>
  </si>
  <si>
    <t>Стеклоткань (0.5 Х 0.7)</t>
  </si>
  <si>
    <t>Рукавица костровая</t>
  </si>
  <si>
    <t>пара</t>
  </si>
  <si>
    <t>Куски оргстекла</t>
  </si>
  <si>
    <t>Половник + ершик</t>
  </si>
  <si>
    <t>Фонари</t>
  </si>
  <si>
    <t>4 шт.</t>
  </si>
  <si>
    <t>Печка</t>
  </si>
  <si>
    <t>Дюрал. лист под печку</t>
  </si>
  <si>
    <t>Тросик</t>
  </si>
  <si>
    <t>Топор</t>
  </si>
  <si>
    <t>Пила двуручная</t>
  </si>
  <si>
    <t>Гитара + чехол</t>
  </si>
  <si>
    <t>Скатерть</t>
  </si>
  <si>
    <t>Термосы на 5 литров</t>
  </si>
  <si>
    <t>1л</t>
  </si>
  <si>
    <t>3л</t>
  </si>
  <si>
    <t>2. Специальное</t>
  </si>
  <si>
    <t>Компас</t>
  </si>
  <si>
    <t>Лавинная лопата</t>
  </si>
  <si>
    <t>Снеговая лопата</t>
  </si>
  <si>
    <t>Веревка основная 44мХ8мм</t>
  </si>
  <si>
    <t>3. Прочее</t>
  </si>
  <si>
    <t>Аптечка мед.</t>
  </si>
  <si>
    <t>Ремнабор</t>
  </si>
  <si>
    <t>Фотоаппараты</t>
  </si>
  <si>
    <t>Походные документы</t>
  </si>
  <si>
    <t>комп.</t>
  </si>
  <si>
    <t>ИТОГО</t>
  </si>
  <si>
    <t>Носок для лыжи. стяжка ЦК</t>
  </si>
  <si>
    <t>Итого</t>
  </si>
  <si>
    <t>1.5л</t>
  </si>
  <si>
    <t>Каны 6 л. + 10 л.</t>
  </si>
  <si>
    <t>Горелки TRISTAR</t>
  </si>
  <si>
    <t>Дополнительные ковры</t>
  </si>
  <si>
    <t>8 шт.</t>
  </si>
  <si>
    <t>40 шт.</t>
  </si>
  <si>
    <t>3 шт.</t>
  </si>
  <si>
    <t>Свечи(длинн.)</t>
  </si>
  <si>
    <t>Газ лампа+ зап. Сеточка</t>
  </si>
  <si>
    <t>Ножевка</t>
  </si>
  <si>
    <t>Женя</t>
  </si>
  <si>
    <t>Света</t>
  </si>
  <si>
    <t>Могила</t>
  </si>
  <si>
    <t>Накидка 8 местная</t>
  </si>
  <si>
    <t>Накидка на деж. спарку</t>
  </si>
  <si>
    <t>Накидка на сферич. спарку</t>
  </si>
  <si>
    <t>Спарка дежурных</t>
  </si>
  <si>
    <t>Палатка полусфера</t>
  </si>
  <si>
    <t>Муж</t>
  </si>
  <si>
    <t>Жен</t>
  </si>
  <si>
    <t>Маша Я.</t>
  </si>
  <si>
    <t>Коэффициенты:</t>
  </si>
  <si>
    <t>Средний вес общественного снаряжения на человека</t>
  </si>
  <si>
    <t>Перевес/недовес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</si>
</sst>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0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textRotation="180" wrapText="1"/>
    </xf>
    <xf numFmtId="0" fontId="1" fillId="2" borderId="1" xfId="0" applyFont="1" applyFill="1" applyBorder="1" applyAlignment="1">
      <alignment horizontal="center" vertical="top" textRotation="180" wrapText="1"/>
    </xf>
    <xf numFmtId="0" fontId="1" fillId="0" borderId="1" xfId="0" applyFont="1" applyBorder="1" applyAlignment="1">
      <alignment horizontal="left" vertical="top" textRotation="180" wrapText="1"/>
    </xf>
    <xf numFmtId="0" fontId="1" fillId="2" borderId="2" xfId="0" applyFont="1" applyFill="1" applyBorder="1" applyAlignment="1">
      <alignment horizontal="center" vertical="top" textRotation="180" wrapText="1"/>
    </xf>
    <xf numFmtId="2" fontId="1" fillId="2" borderId="6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textRotation="180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75" zoomScaleNormal="75" workbookViewId="0" topLeftCell="A1">
      <selection activeCell="G41" sqref="G41"/>
    </sheetView>
  </sheetViews>
  <sheetFormatPr defaultColWidth="9.00390625" defaultRowHeight="12.75"/>
  <cols>
    <col min="1" max="1" width="23.375" style="3" customWidth="1"/>
    <col min="2" max="2" width="7.125" style="3" customWidth="1"/>
    <col min="3" max="3" width="6.125" style="4" customWidth="1"/>
    <col min="4" max="4" width="6.875" style="4" customWidth="1"/>
    <col min="5" max="5" width="6.625" style="4" customWidth="1"/>
    <col min="6" max="6" width="6.375" style="4" customWidth="1"/>
    <col min="7" max="7" width="7.00390625" style="4" customWidth="1"/>
    <col min="8" max="8" width="6.625" style="4" customWidth="1"/>
    <col min="9" max="9" width="6.25390625" style="4" customWidth="1"/>
    <col min="10" max="10" width="6.75390625" style="4" customWidth="1"/>
    <col min="11" max="11" width="6.625" style="4" customWidth="1"/>
    <col min="12" max="12" width="6.125" style="4" customWidth="1"/>
    <col min="13" max="13" width="6.625" style="4" customWidth="1"/>
    <col min="14" max="14" width="6.00390625" style="4" customWidth="1"/>
    <col min="15" max="15" width="6.25390625" style="4" customWidth="1"/>
    <col min="16" max="16" width="6.375" style="4" customWidth="1"/>
    <col min="17" max="18" width="5.625" style="4" customWidth="1"/>
    <col min="19" max="19" width="9.125" style="4" customWidth="1"/>
  </cols>
  <sheetData>
    <row r="1" spans="1:19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84.75" customHeight="1">
      <c r="A2" s="2" t="s">
        <v>1</v>
      </c>
      <c r="B2" s="28" t="s">
        <v>2</v>
      </c>
      <c r="C2" s="26" t="s">
        <v>3</v>
      </c>
      <c r="D2" s="27" t="s">
        <v>4</v>
      </c>
      <c r="E2" s="26" t="s">
        <v>5</v>
      </c>
      <c r="F2" s="27" t="s">
        <v>6</v>
      </c>
      <c r="G2" s="26" t="s">
        <v>7</v>
      </c>
      <c r="H2" s="27" t="s">
        <v>8</v>
      </c>
      <c r="I2" s="26" t="s">
        <v>9</v>
      </c>
      <c r="J2" s="27" t="s">
        <v>10</v>
      </c>
      <c r="K2" s="26" t="s">
        <v>11</v>
      </c>
      <c r="L2" s="27" t="s">
        <v>12</v>
      </c>
      <c r="M2" s="26" t="s">
        <v>13</v>
      </c>
      <c r="N2" s="27" t="s">
        <v>14</v>
      </c>
      <c r="O2" s="26" t="s">
        <v>15</v>
      </c>
      <c r="P2" s="27" t="s">
        <v>16</v>
      </c>
      <c r="Q2" s="35" t="s">
        <v>64</v>
      </c>
      <c r="R2" s="29" t="s">
        <v>65</v>
      </c>
      <c r="S2" s="38" t="s">
        <v>17</v>
      </c>
    </row>
    <row r="3" spans="1:19" ht="15.75">
      <c r="A3" s="1" t="s">
        <v>18</v>
      </c>
      <c r="B3" s="1" t="s">
        <v>19</v>
      </c>
      <c r="C3" s="5"/>
      <c r="D3" s="6"/>
      <c r="E3" s="5"/>
      <c r="F3" s="6"/>
      <c r="G3" s="5"/>
      <c r="H3" s="6"/>
      <c r="I3" s="5"/>
      <c r="J3" s="6"/>
      <c r="K3" s="5"/>
      <c r="L3" s="6">
        <v>8</v>
      </c>
      <c r="M3" s="5"/>
      <c r="N3" s="6"/>
      <c r="O3" s="5"/>
      <c r="P3" s="6"/>
      <c r="Q3" s="33"/>
      <c r="R3" s="30"/>
      <c r="S3" s="40">
        <f aca="true" t="shared" si="0" ref="S3:S29">SUM(C3:R3)</f>
        <v>8</v>
      </c>
    </row>
    <row r="4" spans="1:19" ht="15.75">
      <c r="A4" s="1" t="s">
        <v>20</v>
      </c>
      <c r="B4" s="1" t="s">
        <v>19</v>
      </c>
      <c r="C4" s="5"/>
      <c r="D4" s="6"/>
      <c r="E4" s="5"/>
      <c r="F4" s="6"/>
      <c r="G4" s="5">
        <v>1.5</v>
      </c>
      <c r="H4" s="6"/>
      <c r="I4" s="5"/>
      <c r="J4" s="6"/>
      <c r="K4" s="5"/>
      <c r="L4" s="6"/>
      <c r="M4" s="5"/>
      <c r="N4" s="6"/>
      <c r="O4" s="5"/>
      <c r="P4" s="6"/>
      <c r="Q4" s="33"/>
      <c r="R4" s="30"/>
      <c r="S4" s="40">
        <f t="shared" si="0"/>
        <v>1.5</v>
      </c>
    </row>
    <row r="5" spans="1:19" ht="15.75">
      <c r="A5" s="1" t="s">
        <v>71</v>
      </c>
      <c r="B5" s="1" t="s">
        <v>19</v>
      </c>
      <c r="C5" s="5"/>
      <c r="D5" s="6"/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6"/>
      <c r="Q5" s="33"/>
      <c r="R5" s="30">
        <v>4.2</v>
      </c>
      <c r="S5" s="40">
        <f t="shared" si="0"/>
        <v>4.2</v>
      </c>
    </row>
    <row r="6" spans="1:19" ht="15.75">
      <c r="A6" s="1" t="s">
        <v>66</v>
      </c>
      <c r="B6" s="1" t="s">
        <v>60</v>
      </c>
      <c r="C6" s="5"/>
      <c r="D6" s="6"/>
      <c r="E6" s="5"/>
      <c r="F6" s="6">
        <v>6</v>
      </c>
      <c r="G6" s="5"/>
      <c r="H6" s="6"/>
      <c r="I6" s="5"/>
      <c r="J6" s="6"/>
      <c r="K6" s="5"/>
      <c r="L6" s="6"/>
      <c r="M6" s="5"/>
      <c r="N6" s="6"/>
      <c r="O6" s="5">
        <v>6</v>
      </c>
      <c r="P6" s="6"/>
      <c r="Q6" s="33">
        <v>6</v>
      </c>
      <c r="R6" s="30"/>
      <c r="S6" s="40">
        <f t="shared" si="0"/>
        <v>18</v>
      </c>
    </row>
    <row r="7" spans="1:19" ht="15.75">
      <c r="A7" s="1" t="s">
        <v>70</v>
      </c>
      <c r="B7" s="1" t="s">
        <v>19</v>
      </c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>
        <v>3.5</v>
      </c>
      <c r="Q7" s="33"/>
      <c r="R7" s="30"/>
      <c r="S7" s="40">
        <f t="shared" si="0"/>
        <v>3.5</v>
      </c>
    </row>
    <row r="8" spans="1:19" ht="15.75">
      <c r="A8" s="1" t="s">
        <v>67</v>
      </c>
      <c r="B8" s="1" t="s">
        <v>19</v>
      </c>
      <c r="C8" s="5"/>
      <c r="D8" s="6"/>
      <c r="E8" s="5"/>
      <c r="F8" s="6"/>
      <c r="G8" s="5"/>
      <c r="H8" s="6">
        <v>3.5</v>
      </c>
      <c r="I8" s="5"/>
      <c r="J8" s="6"/>
      <c r="K8" s="5"/>
      <c r="L8" s="6"/>
      <c r="M8" s="5"/>
      <c r="N8" s="6"/>
      <c r="O8" s="5"/>
      <c r="P8" s="6"/>
      <c r="Q8" s="33"/>
      <c r="R8" s="30"/>
      <c r="S8" s="40">
        <f t="shared" si="0"/>
        <v>3.5</v>
      </c>
    </row>
    <row r="9" spans="1:19" ht="15.75">
      <c r="A9" s="1" t="s">
        <v>68</v>
      </c>
      <c r="B9" s="1" t="s">
        <v>19</v>
      </c>
      <c r="C9" s="5"/>
      <c r="D9" s="6"/>
      <c r="E9" s="5">
        <v>1.9</v>
      </c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33"/>
      <c r="R9" s="30"/>
      <c r="S9" s="40">
        <f t="shared" si="0"/>
        <v>1.9</v>
      </c>
    </row>
    <row r="10" spans="1:19" ht="15.75">
      <c r="A10" s="1" t="s">
        <v>69</v>
      </c>
      <c r="B10" s="1" t="s">
        <v>19</v>
      </c>
      <c r="C10" s="5"/>
      <c r="D10" s="6"/>
      <c r="E10" s="5"/>
      <c r="F10" s="6"/>
      <c r="G10" s="5"/>
      <c r="H10" s="6"/>
      <c r="I10" s="5">
        <v>2.1</v>
      </c>
      <c r="J10" s="6"/>
      <c r="K10" s="5"/>
      <c r="L10" s="6"/>
      <c r="M10" s="5"/>
      <c r="N10" s="6"/>
      <c r="O10" s="5"/>
      <c r="P10" s="6"/>
      <c r="Q10" s="33"/>
      <c r="R10" s="30"/>
      <c r="S10" s="40">
        <f t="shared" si="0"/>
        <v>2.1</v>
      </c>
    </row>
    <row r="11" spans="1:19" ht="15.75">
      <c r="A11" s="1" t="s">
        <v>56</v>
      </c>
      <c r="B11" s="1" t="s">
        <v>22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5">
        <v>0.45</v>
      </c>
      <c r="N11" s="6"/>
      <c r="O11" s="5"/>
      <c r="P11" s="6">
        <v>0.45</v>
      </c>
      <c r="Q11" s="33"/>
      <c r="R11" s="30"/>
      <c r="S11" s="40">
        <f t="shared" si="0"/>
        <v>0.9</v>
      </c>
    </row>
    <row r="12" spans="1:19" ht="15.75">
      <c r="A12" s="1" t="s">
        <v>57</v>
      </c>
      <c r="B12" s="1" t="s">
        <v>58</v>
      </c>
      <c r="C12" s="5"/>
      <c r="D12" s="6">
        <v>0.5</v>
      </c>
      <c r="E12" s="5">
        <v>0.5</v>
      </c>
      <c r="F12" s="6">
        <v>0.5</v>
      </c>
      <c r="G12" s="5"/>
      <c r="H12" s="6">
        <v>0.5</v>
      </c>
      <c r="I12" s="5"/>
      <c r="J12" s="6">
        <v>0.5</v>
      </c>
      <c r="K12" s="5">
        <v>0.5</v>
      </c>
      <c r="L12" s="6">
        <v>0.5</v>
      </c>
      <c r="M12" s="5">
        <v>0.5</v>
      </c>
      <c r="N12" s="6">
        <v>0.5</v>
      </c>
      <c r="O12" s="5">
        <v>0.3</v>
      </c>
      <c r="P12" s="6"/>
      <c r="Q12" s="33"/>
      <c r="R12" s="30"/>
      <c r="S12" s="40">
        <f t="shared" si="0"/>
        <v>4.8</v>
      </c>
    </row>
    <row r="13" spans="1:19" ht="15" customHeight="1">
      <c r="A13" s="1" t="s">
        <v>23</v>
      </c>
      <c r="B13" s="1" t="s">
        <v>22</v>
      </c>
      <c r="C13" s="5"/>
      <c r="D13" s="6"/>
      <c r="E13" s="5"/>
      <c r="F13" s="6"/>
      <c r="G13" s="5"/>
      <c r="H13" s="6"/>
      <c r="I13" s="5"/>
      <c r="J13" s="6"/>
      <c r="K13" s="5"/>
      <c r="L13" s="6"/>
      <c r="M13" s="5">
        <v>0.2</v>
      </c>
      <c r="N13" s="6"/>
      <c r="O13" s="5"/>
      <c r="P13" s="6"/>
      <c r="Q13" s="33"/>
      <c r="R13" s="30"/>
      <c r="S13" s="40">
        <f t="shared" si="0"/>
        <v>0.2</v>
      </c>
    </row>
    <row r="14" spans="1:19" ht="15" customHeight="1">
      <c r="A14" s="1" t="s">
        <v>24</v>
      </c>
      <c r="B14" s="1" t="s">
        <v>25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33">
        <v>0.05</v>
      </c>
      <c r="R14" s="30"/>
      <c r="S14" s="40">
        <f t="shared" si="0"/>
        <v>0.05</v>
      </c>
    </row>
    <row r="15" spans="1:19" ht="15.75">
      <c r="A15" s="1" t="s">
        <v>26</v>
      </c>
      <c r="B15" s="1" t="s">
        <v>59</v>
      </c>
      <c r="C15" s="5"/>
      <c r="D15" s="6"/>
      <c r="E15" s="5"/>
      <c r="F15" s="6"/>
      <c r="G15" s="5"/>
      <c r="H15" s="6"/>
      <c r="I15" s="5"/>
      <c r="J15" s="6">
        <v>0.1</v>
      </c>
      <c r="K15" s="5">
        <f>PRODUCT(20,1/200)</f>
        <v>0.1</v>
      </c>
      <c r="L15" s="6"/>
      <c r="M15" s="5"/>
      <c r="N15" s="6"/>
      <c r="O15" s="5"/>
      <c r="P15" s="6"/>
      <c r="Q15" s="33"/>
      <c r="R15" s="30"/>
      <c r="S15" s="40">
        <f t="shared" si="0"/>
        <v>0.2</v>
      </c>
    </row>
    <row r="16" spans="1:19" ht="15.75">
      <c r="A16" s="1" t="s">
        <v>55</v>
      </c>
      <c r="B16" s="1" t="s">
        <v>60</v>
      </c>
      <c r="C16" s="5"/>
      <c r="D16" s="6"/>
      <c r="E16" s="5"/>
      <c r="F16" s="6"/>
      <c r="G16" s="5"/>
      <c r="H16" s="6">
        <v>1</v>
      </c>
      <c r="I16" s="5"/>
      <c r="J16" s="6"/>
      <c r="K16" s="5"/>
      <c r="L16" s="6"/>
      <c r="M16" s="5"/>
      <c r="N16" s="6"/>
      <c r="O16" s="5"/>
      <c r="P16" s="6">
        <v>1.7</v>
      </c>
      <c r="Q16" s="33"/>
      <c r="R16" s="30"/>
      <c r="S16" s="40">
        <f t="shared" si="0"/>
        <v>2.7</v>
      </c>
    </row>
    <row r="17" spans="1:19" ht="13.5" customHeight="1">
      <c r="A17" s="1" t="s">
        <v>27</v>
      </c>
      <c r="B17" s="1" t="s">
        <v>19</v>
      </c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>
        <v>0.1</v>
      </c>
      <c r="O17" s="5"/>
      <c r="P17" s="6"/>
      <c r="Q17" s="33"/>
      <c r="R17" s="30"/>
      <c r="S17" s="40">
        <f t="shared" si="0"/>
        <v>0.1</v>
      </c>
    </row>
    <row r="18" spans="1:19" ht="15.75">
      <c r="A18" s="1" t="s">
        <v>28</v>
      </c>
      <c r="B18" s="1" t="s">
        <v>29</v>
      </c>
      <c r="C18" s="5"/>
      <c r="D18" s="6">
        <v>0.1</v>
      </c>
      <c r="E18" s="5"/>
      <c r="F18" s="6"/>
      <c r="G18" s="5"/>
      <c r="H18" s="6">
        <v>0.3</v>
      </c>
      <c r="I18" s="5"/>
      <c r="J18" s="6">
        <v>0.3</v>
      </c>
      <c r="K18" s="5"/>
      <c r="L18" s="6"/>
      <c r="M18" s="5">
        <v>0.1</v>
      </c>
      <c r="N18" s="6">
        <v>0.3</v>
      </c>
      <c r="O18" s="5"/>
      <c r="P18" s="6"/>
      <c r="Q18" s="33">
        <v>0.3</v>
      </c>
      <c r="R18" s="30"/>
      <c r="S18" s="40">
        <f t="shared" si="0"/>
        <v>1.4</v>
      </c>
    </row>
    <row r="19" spans="1:19" ht="15.75">
      <c r="A19" s="1" t="s">
        <v>30</v>
      </c>
      <c r="B19" s="1" t="s">
        <v>19</v>
      </c>
      <c r="C19" s="5">
        <v>3.8</v>
      </c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33"/>
      <c r="R19" s="30"/>
      <c r="S19" s="40">
        <f t="shared" si="0"/>
        <v>3.8</v>
      </c>
    </row>
    <row r="20" spans="1:19" ht="15" customHeight="1">
      <c r="A20" s="1" t="s">
        <v>31</v>
      </c>
      <c r="B20" s="1" t="s">
        <v>19</v>
      </c>
      <c r="C20" s="5">
        <v>1.2</v>
      </c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33"/>
      <c r="R20" s="30"/>
      <c r="S20" s="40">
        <f t="shared" si="0"/>
        <v>1.2</v>
      </c>
    </row>
    <row r="21" spans="1:19" ht="15.75">
      <c r="A21" s="1" t="s">
        <v>32</v>
      </c>
      <c r="B21" s="1" t="s">
        <v>19</v>
      </c>
      <c r="C21" s="5"/>
      <c r="D21" s="6"/>
      <c r="E21" s="5"/>
      <c r="F21" s="6"/>
      <c r="G21" s="5"/>
      <c r="H21" s="6"/>
      <c r="I21" s="5">
        <v>0.3</v>
      </c>
      <c r="J21" s="6"/>
      <c r="K21" s="5"/>
      <c r="L21" s="6"/>
      <c r="M21" s="5"/>
      <c r="N21" s="6"/>
      <c r="O21" s="5"/>
      <c r="P21" s="6"/>
      <c r="Q21" s="33"/>
      <c r="R21" s="30"/>
      <c r="S21" s="40">
        <f t="shared" si="0"/>
        <v>0.3</v>
      </c>
    </row>
    <row r="22" spans="1:19" ht="15.75">
      <c r="A22" s="1" t="s">
        <v>21</v>
      </c>
      <c r="B22" s="1" t="s">
        <v>19</v>
      </c>
      <c r="C22" s="5"/>
      <c r="D22" s="6"/>
      <c r="E22" s="5"/>
      <c r="F22" s="6"/>
      <c r="G22" s="5"/>
      <c r="H22" s="6"/>
      <c r="I22" s="5"/>
      <c r="J22" s="6"/>
      <c r="K22" s="5">
        <v>0.1</v>
      </c>
      <c r="L22" s="6"/>
      <c r="M22" s="5"/>
      <c r="N22" s="6"/>
      <c r="O22" s="5"/>
      <c r="P22" s="6"/>
      <c r="Q22" s="33"/>
      <c r="R22" s="30"/>
      <c r="S22" s="40">
        <f t="shared" si="0"/>
        <v>0.1</v>
      </c>
    </row>
    <row r="23" spans="1:19" ht="15.75">
      <c r="A23" s="1" t="s">
        <v>33</v>
      </c>
      <c r="B23" s="1" t="s">
        <v>19</v>
      </c>
      <c r="C23" s="5"/>
      <c r="D23" s="6"/>
      <c r="E23" s="5"/>
      <c r="F23" s="6"/>
      <c r="G23" s="5"/>
      <c r="H23" s="6"/>
      <c r="I23" s="5"/>
      <c r="J23" s="6"/>
      <c r="K23" s="5">
        <v>1.4</v>
      </c>
      <c r="L23" s="6"/>
      <c r="M23" s="5"/>
      <c r="N23" s="6"/>
      <c r="O23" s="5"/>
      <c r="P23" s="6"/>
      <c r="Q23" s="33"/>
      <c r="R23" s="30"/>
      <c r="S23" s="40">
        <f t="shared" si="0"/>
        <v>1.4</v>
      </c>
    </row>
    <row r="24" spans="1:19" ht="15.75">
      <c r="A24" s="1" t="s">
        <v>34</v>
      </c>
      <c r="B24" s="1" t="s">
        <v>19</v>
      </c>
      <c r="C24" s="5"/>
      <c r="D24" s="6"/>
      <c r="E24" s="5"/>
      <c r="F24" s="6"/>
      <c r="G24" s="5"/>
      <c r="H24" s="6"/>
      <c r="I24" s="5"/>
      <c r="J24" s="6"/>
      <c r="K24" s="5"/>
      <c r="L24" s="6"/>
      <c r="M24" s="5">
        <v>1</v>
      </c>
      <c r="N24" s="6"/>
      <c r="O24" s="5"/>
      <c r="P24" s="6"/>
      <c r="Q24" s="33"/>
      <c r="R24" s="30"/>
      <c r="S24" s="40">
        <f t="shared" si="0"/>
        <v>1</v>
      </c>
    </row>
    <row r="25" spans="1:19" ht="15" customHeight="1">
      <c r="A25" s="1" t="s">
        <v>61</v>
      </c>
      <c r="B25" s="1" t="s">
        <v>22</v>
      </c>
      <c r="C25" s="5"/>
      <c r="D25" s="6"/>
      <c r="E25" s="5"/>
      <c r="F25" s="6"/>
      <c r="G25" s="5"/>
      <c r="H25" s="6">
        <v>0.1</v>
      </c>
      <c r="I25" s="5"/>
      <c r="J25" s="6"/>
      <c r="K25" s="5"/>
      <c r="L25" s="6"/>
      <c r="M25" s="5"/>
      <c r="N25" s="6"/>
      <c r="O25" s="5"/>
      <c r="P25" s="6"/>
      <c r="Q25" s="33"/>
      <c r="R25" s="30"/>
      <c r="S25" s="40">
        <f t="shared" si="0"/>
        <v>0.1</v>
      </c>
    </row>
    <row r="26" spans="1:19" ht="15.75">
      <c r="A26" s="1" t="s">
        <v>35</v>
      </c>
      <c r="B26" s="1" t="s">
        <v>19</v>
      </c>
      <c r="C26" s="5"/>
      <c r="D26" s="6"/>
      <c r="E26" s="5"/>
      <c r="F26" s="6"/>
      <c r="G26" s="5"/>
      <c r="H26" s="6"/>
      <c r="I26" s="5">
        <v>2.2</v>
      </c>
      <c r="J26" s="6"/>
      <c r="K26" s="5"/>
      <c r="L26" s="6"/>
      <c r="M26" s="5"/>
      <c r="N26" s="6"/>
      <c r="O26" s="5"/>
      <c r="P26" s="6"/>
      <c r="Q26" s="33"/>
      <c r="R26" s="30"/>
      <c r="S26" s="40">
        <f t="shared" si="0"/>
        <v>2.2</v>
      </c>
    </row>
    <row r="27" spans="1:19" ht="15" customHeight="1">
      <c r="A27" s="1" t="s">
        <v>62</v>
      </c>
      <c r="B27" s="1" t="s">
        <v>19</v>
      </c>
      <c r="C27" s="5"/>
      <c r="D27" s="6"/>
      <c r="E27" s="5"/>
      <c r="F27" s="6"/>
      <c r="G27" s="5"/>
      <c r="H27" s="6"/>
      <c r="I27" s="5">
        <v>0.4</v>
      </c>
      <c r="J27" s="6"/>
      <c r="K27" s="5"/>
      <c r="L27" s="6"/>
      <c r="M27" s="5"/>
      <c r="N27" s="6"/>
      <c r="O27" s="5"/>
      <c r="P27" s="6"/>
      <c r="Q27" s="33"/>
      <c r="R27" s="30"/>
      <c r="S27" s="40">
        <f t="shared" si="0"/>
        <v>0.4</v>
      </c>
    </row>
    <row r="28" spans="1:19" ht="15.75">
      <c r="A28" s="1" t="s">
        <v>36</v>
      </c>
      <c r="B28" s="1" t="s">
        <v>19</v>
      </c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>
        <v>0.1</v>
      </c>
      <c r="O28" s="5"/>
      <c r="P28" s="6"/>
      <c r="Q28" s="33"/>
      <c r="R28" s="30"/>
      <c r="S28" s="40">
        <f t="shared" si="0"/>
        <v>0.1</v>
      </c>
    </row>
    <row r="29" spans="1:19" ht="13.5" customHeight="1">
      <c r="A29" s="18" t="s">
        <v>37</v>
      </c>
      <c r="B29" s="19" t="s">
        <v>29</v>
      </c>
      <c r="C29" s="23"/>
      <c r="D29" s="24">
        <v>1.2</v>
      </c>
      <c r="E29" s="23">
        <v>1.8</v>
      </c>
      <c r="F29" s="24"/>
      <c r="G29" s="23">
        <v>2.7</v>
      </c>
      <c r="H29" s="24"/>
      <c r="I29" s="23">
        <v>1.2</v>
      </c>
      <c r="J29" s="24">
        <v>1</v>
      </c>
      <c r="K29" s="23"/>
      <c r="L29" s="24"/>
      <c r="M29" s="23"/>
      <c r="N29" s="24"/>
      <c r="O29" s="23"/>
      <c r="P29" s="24"/>
      <c r="Q29" s="36"/>
      <c r="R29" s="24"/>
      <c r="S29" s="23">
        <f t="shared" si="0"/>
        <v>7.9</v>
      </c>
    </row>
    <row r="30" spans="1:19" ht="13.5" customHeight="1">
      <c r="A30" s="1"/>
      <c r="B30" s="20"/>
      <c r="C30" s="21"/>
      <c r="D30" s="22" t="s">
        <v>38</v>
      </c>
      <c r="E30" s="21" t="s">
        <v>54</v>
      </c>
      <c r="F30" s="22"/>
      <c r="G30" s="21" t="s">
        <v>39</v>
      </c>
      <c r="H30" s="22"/>
      <c r="I30" s="21" t="s">
        <v>38</v>
      </c>
      <c r="J30" s="22" t="s">
        <v>38</v>
      </c>
      <c r="K30" s="21"/>
      <c r="L30" s="22"/>
      <c r="M30" s="21"/>
      <c r="N30" s="22"/>
      <c r="O30" s="21"/>
      <c r="P30" s="22"/>
      <c r="Q30" s="37"/>
      <c r="R30" s="22"/>
      <c r="S30" s="40"/>
    </row>
    <row r="31" spans="1:19" s="17" customFormat="1" ht="15" customHeight="1">
      <c r="A31" s="13" t="s">
        <v>53</v>
      </c>
      <c r="B31" s="14"/>
      <c r="C31" s="15">
        <f aca="true" t="shared" si="1" ref="C31:R31">SUM(C3:C29)</f>
        <v>5</v>
      </c>
      <c r="D31" s="16">
        <f t="shared" si="1"/>
        <v>1.7999999999999998</v>
      </c>
      <c r="E31" s="15">
        <f t="shared" si="1"/>
        <v>4.2</v>
      </c>
      <c r="F31" s="16">
        <f t="shared" si="1"/>
        <v>6.5</v>
      </c>
      <c r="G31" s="15">
        <f t="shared" si="1"/>
        <v>4.2</v>
      </c>
      <c r="H31" s="16">
        <f t="shared" si="1"/>
        <v>5.3999999999999995</v>
      </c>
      <c r="I31" s="15">
        <f t="shared" si="1"/>
        <v>6.2</v>
      </c>
      <c r="J31" s="16">
        <f t="shared" si="1"/>
        <v>1.9</v>
      </c>
      <c r="K31" s="15">
        <f t="shared" si="1"/>
        <v>2.0999999999999996</v>
      </c>
      <c r="L31" s="16">
        <f t="shared" si="1"/>
        <v>8.5</v>
      </c>
      <c r="M31" s="15">
        <f t="shared" si="1"/>
        <v>2.25</v>
      </c>
      <c r="N31" s="16">
        <f t="shared" si="1"/>
        <v>0.9999999999999999</v>
      </c>
      <c r="O31" s="15">
        <f t="shared" si="1"/>
        <v>6.3</v>
      </c>
      <c r="P31" s="16">
        <f t="shared" si="1"/>
        <v>5.65</v>
      </c>
      <c r="Q31" s="34">
        <f t="shared" si="1"/>
        <v>6.35</v>
      </c>
      <c r="R31" s="16">
        <f t="shared" si="1"/>
        <v>4.2</v>
      </c>
      <c r="S31" s="15">
        <f>SUM(C31:R31)</f>
        <v>71.55</v>
      </c>
    </row>
    <row r="32" spans="1:19" ht="15" customHeight="1">
      <c r="A32" s="47" t="s">
        <v>40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8"/>
    </row>
    <row r="33" spans="1:19" ht="15.75">
      <c r="A33" s="1" t="s">
        <v>41</v>
      </c>
      <c r="B33" s="1" t="s">
        <v>19</v>
      </c>
      <c r="C33" s="5">
        <v>0.05</v>
      </c>
      <c r="D33" s="6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32"/>
      <c r="R33" s="8"/>
      <c r="S33" s="7">
        <f aca="true" t="shared" si="2" ref="S33:S39">SUM(C33:R33)</f>
        <v>0.05</v>
      </c>
    </row>
    <row r="34" spans="1:19" ht="15.75">
      <c r="A34" s="1" t="s">
        <v>42</v>
      </c>
      <c r="B34" s="1" t="s">
        <v>19</v>
      </c>
      <c r="C34" s="5"/>
      <c r="D34" s="6"/>
      <c r="E34" s="5"/>
      <c r="F34" s="6"/>
      <c r="G34" s="5"/>
      <c r="H34" s="6">
        <v>0.5</v>
      </c>
      <c r="I34" s="5"/>
      <c r="J34" s="6"/>
      <c r="K34" s="5">
        <v>0.4</v>
      </c>
      <c r="L34" s="6"/>
      <c r="M34" s="5"/>
      <c r="N34" s="6"/>
      <c r="O34" s="5"/>
      <c r="P34" s="6"/>
      <c r="Q34" s="33"/>
      <c r="R34" s="30"/>
      <c r="S34" s="40">
        <f t="shared" si="2"/>
        <v>0.9</v>
      </c>
    </row>
    <row r="35" spans="1:19" ht="15.75">
      <c r="A35" s="1" t="s">
        <v>43</v>
      </c>
      <c r="B35" s="1" t="s">
        <v>19</v>
      </c>
      <c r="C35" s="5"/>
      <c r="D35" s="6"/>
      <c r="E35" s="5"/>
      <c r="F35" s="6"/>
      <c r="G35" s="5"/>
      <c r="H35" s="6"/>
      <c r="I35" s="5"/>
      <c r="J35" s="6">
        <v>0.8</v>
      </c>
      <c r="K35" s="5"/>
      <c r="L35" s="6"/>
      <c r="M35" s="5"/>
      <c r="N35" s="6">
        <v>0.45</v>
      </c>
      <c r="O35" s="5"/>
      <c r="P35" s="6"/>
      <c r="Q35" s="33"/>
      <c r="R35" s="30"/>
      <c r="S35" s="40">
        <f t="shared" si="2"/>
        <v>1.25</v>
      </c>
    </row>
    <row r="36" spans="1:19" ht="13.5" customHeight="1">
      <c r="A36" s="1" t="s">
        <v>44</v>
      </c>
      <c r="B36" s="1" t="s">
        <v>19</v>
      </c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>
        <v>1.8</v>
      </c>
      <c r="O36" s="5"/>
      <c r="P36" s="6"/>
      <c r="Q36" s="33"/>
      <c r="R36" s="30"/>
      <c r="S36" s="40">
        <f t="shared" si="2"/>
        <v>1.8</v>
      </c>
    </row>
    <row r="37" spans="1:19" ht="15" customHeight="1">
      <c r="A37" s="25" t="s">
        <v>63</v>
      </c>
      <c r="B37" s="46" t="s">
        <v>19</v>
      </c>
      <c r="C37" s="5"/>
      <c r="D37" s="6"/>
      <c r="E37" s="5"/>
      <c r="F37" s="6"/>
      <c r="G37" s="5"/>
      <c r="H37" s="6"/>
      <c r="I37" s="5"/>
      <c r="J37" s="6"/>
      <c r="K37" s="5"/>
      <c r="L37" s="6"/>
      <c r="M37" s="5">
        <v>0.4</v>
      </c>
      <c r="N37" s="6"/>
      <c r="O37" s="5"/>
      <c r="P37" s="6"/>
      <c r="Q37" s="33"/>
      <c r="R37" s="30"/>
      <c r="S37" s="40">
        <f t="shared" si="2"/>
        <v>0.4</v>
      </c>
    </row>
    <row r="38" spans="1:19" ht="14.25" customHeight="1">
      <c r="A38" s="1" t="s">
        <v>52</v>
      </c>
      <c r="B38" s="1" t="s">
        <v>19</v>
      </c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6"/>
      <c r="Q38" s="33">
        <v>0.2</v>
      </c>
      <c r="R38" s="30"/>
      <c r="S38" s="40">
        <f t="shared" si="2"/>
        <v>0.2</v>
      </c>
    </row>
    <row r="39" spans="1:19" s="17" customFormat="1" ht="15.75">
      <c r="A39" s="13" t="s">
        <v>53</v>
      </c>
      <c r="B39" s="14"/>
      <c r="C39" s="15">
        <f aca="true" t="shared" si="3" ref="C39:R39">SUM(C33:C38)</f>
        <v>0.05</v>
      </c>
      <c r="D39" s="16">
        <f t="shared" si="3"/>
        <v>0</v>
      </c>
      <c r="E39" s="15">
        <f t="shared" si="3"/>
        <v>0</v>
      </c>
      <c r="F39" s="16">
        <f t="shared" si="3"/>
        <v>0</v>
      </c>
      <c r="G39" s="15">
        <f t="shared" si="3"/>
        <v>0</v>
      </c>
      <c r="H39" s="16">
        <f t="shared" si="3"/>
        <v>0.5</v>
      </c>
      <c r="I39" s="15">
        <f t="shared" si="3"/>
        <v>0</v>
      </c>
      <c r="J39" s="16">
        <f t="shared" si="3"/>
        <v>0.8</v>
      </c>
      <c r="K39" s="15">
        <f t="shared" si="3"/>
        <v>0.4</v>
      </c>
      <c r="L39" s="16">
        <f t="shared" si="3"/>
        <v>0</v>
      </c>
      <c r="M39" s="15">
        <f t="shared" si="3"/>
        <v>0.4</v>
      </c>
      <c r="N39" s="16">
        <f t="shared" si="3"/>
        <v>2.25</v>
      </c>
      <c r="O39" s="15">
        <f t="shared" si="3"/>
        <v>0</v>
      </c>
      <c r="P39" s="16">
        <f t="shared" si="3"/>
        <v>0</v>
      </c>
      <c r="Q39" s="34">
        <f t="shared" si="3"/>
        <v>0.2</v>
      </c>
      <c r="R39" s="16">
        <f t="shared" si="3"/>
        <v>0</v>
      </c>
      <c r="S39" s="15">
        <f t="shared" si="2"/>
        <v>4.6000000000000005</v>
      </c>
    </row>
    <row r="40" spans="1:19" ht="15" customHeight="1">
      <c r="A40" s="47" t="s">
        <v>45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</row>
    <row r="41" spans="1:19" ht="15.75">
      <c r="A41" s="1" t="s">
        <v>46</v>
      </c>
      <c r="B41" s="1" t="s">
        <v>19</v>
      </c>
      <c r="C41" s="5"/>
      <c r="D41" s="6">
        <v>2.4</v>
      </c>
      <c r="E41" s="5"/>
      <c r="F41" s="6"/>
      <c r="G41" s="5"/>
      <c r="H41" s="6"/>
      <c r="I41" s="5"/>
      <c r="J41" s="6"/>
      <c r="K41" s="5"/>
      <c r="L41" s="6"/>
      <c r="M41" s="5"/>
      <c r="N41" s="6"/>
      <c r="O41" s="5"/>
      <c r="P41" s="6"/>
      <c r="Q41" s="32"/>
      <c r="R41" s="8"/>
      <c r="S41" s="7">
        <f aca="true" t="shared" si="4" ref="S41:S46">SUM(C41:R41)</f>
        <v>2.4</v>
      </c>
    </row>
    <row r="42" spans="1:19" ht="15.75">
      <c r="A42" s="1" t="s">
        <v>47</v>
      </c>
      <c r="B42" s="1" t="s">
        <v>19</v>
      </c>
      <c r="C42" s="5"/>
      <c r="D42" s="6"/>
      <c r="E42" s="5"/>
      <c r="F42" s="6"/>
      <c r="G42" s="5"/>
      <c r="H42" s="6"/>
      <c r="I42" s="5"/>
      <c r="J42" s="6"/>
      <c r="K42" s="5"/>
      <c r="L42" s="6"/>
      <c r="M42" s="5">
        <v>3.5</v>
      </c>
      <c r="N42" s="6"/>
      <c r="O42" s="5"/>
      <c r="P42" s="6"/>
      <c r="Q42" s="33"/>
      <c r="R42" s="30"/>
      <c r="S42" s="40">
        <f t="shared" si="4"/>
        <v>3.5</v>
      </c>
    </row>
    <row r="43" spans="1:19" ht="15.75">
      <c r="A43" s="1" t="s">
        <v>48</v>
      </c>
      <c r="B43" s="1" t="s">
        <v>19</v>
      </c>
      <c r="C43" s="5">
        <v>1.2</v>
      </c>
      <c r="D43" s="6"/>
      <c r="E43" s="5"/>
      <c r="F43" s="6"/>
      <c r="G43" s="5"/>
      <c r="H43" s="6"/>
      <c r="I43" s="5"/>
      <c r="J43" s="6">
        <v>1</v>
      </c>
      <c r="K43" s="5"/>
      <c r="L43" s="6"/>
      <c r="M43" s="5"/>
      <c r="N43" s="6"/>
      <c r="O43" s="5"/>
      <c r="P43" s="6"/>
      <c r="Q43" s="33"/>
      <c r="R43" s="30"/>
      <c r="S43" s="40">
        <f t="shared" si="4"/>
        <v>2.2</v>
      </c>
    </row>
    <row r="44" spans="1:19" ht="14.25" customHeight="1">
      <c r="A44" s="1" t="s">
        <v>49</v>
      </c>
      <c r="B44" s="1" t="s">
        <v>50</v>
      </c>
      <c r="C44" s="5">
        <v>0.5</v>
      </c>
      <c r="D44" s="6"/>
      <c r="E44" s="5"/>
      <c r="F44" s="6"/>
      <c r="G44" s="5"/>
      <c r="H44" s="6"/>
      <c r="I44" s="5"/>
      <c r="J44" s="6"/>
      <c r="K44" s="5"/>
      <c r="L44" s="6"/>
      <c r="M44" s="5"/>
      <c r="N44" s="6"/>
      <c r="O44" s="5"/>
      <c r="P44" s="6"/>
      <c r="Q44" s="33"/>
      <c r="R44" s="30"/>
      <c r="S44" s="40">
        <f t="shared" si="4"/>
        <v>0.5</v>
      </c>
    </row>
    <row r="45" spans="1:19" s="17" customFormat="1" ht="14.25" customHeight="1">
      <c r="A45" s="13" t="s">
        <v>53</v>
      </c>
      <c r="B45" s="14"/>
      <c r="C45" s="15">
        <f aca="true" t="shared" si="5" ref="C45:P45">SUM(C41:C44)</f>
        <v>1.7</v>
      </c>
      <c r="D45" s="16">
        <f t="shared" si="5"/>
        <v>2.4</v>
      </c>
      <c r="E45" s="15">
        <f t="shared" si="5"/>
        <v>0</v>
      </c>
      <c r="F45" s="16">
        <f t="shared" si="5"/>
        <v>0</v>
      </c>
      <c r="G45" s="15">
        <f t="shared" si="5"/>
        <v>0</v>
      </c>
      <c r="H45" s="16">
        <f t="shared" si="5"/>
        <v>0</v>
      </c>
      <c r="I45" s="15">
        <f t="shared" si="5"/>
        <v>0</v>
      </c>
      <c r="J45" s="16">
        <f t="shared" si="5"/>
        <v>1</v>
      </c>
      <c r="K45" s="15">
        <f t="shared" si="5"/>
        <v>0</v>
      </c>
      <c r="L45" s="16">
        <f t="shared" si="5"/>
        <v>0</v>
      </c>
      <c r="M45" s="15">
        <f t="shared" si="5"/>
        <v>3.5</v>
      </c>
      <c r="N45" s="16">
        <f t="shared" si="5"/>
        <v>0</v>
      </c>
      <c r="O45" s="15">
        <f t="shared" si="5"/>
        <v>0</v>
      </c>
      <c r="P45" s="16">
        <f t="shared" si="5"/>
        <v>0</v>
      </c>
      <c r="Q45" s="34">
        <f>SUM(Q41:Q44)</f>
        <v>0</v>
      </c>
      <c r="R45" s="16">
        <f>SUM(R41:R44)</f>
        <v>0</v>
      </c>
      <c r="S45" s="15">
        <f t="shared" si="4"/>
        <v>8.6</v>
      </c>
    </row>
    <row r="46" spans="1:19" s="12" customFormat="1" ht="15.75">
      <c r="A46" s="9" t="s">
        <v>51</v>
      </c>
      <c r="B46" s="9"/>
      <c r="C46" s="10">
        <f aca="true" t="shared" si="6" ref="C46:Q46">SUM(C31,C39,C45)</f>
        <v>6.75</v>
      </c>
      <c r="D46" s="11">
        <f t="shared" si="6"/>
        <v>4.199999999999999</v>
      </c>
      <c r="E46" s="10">
        <f t="shared" si="6"/>
        <v>4.2</v>
      </c>
      <c r="F46" s="11">
        <f t="shared" si="6"/>
        <v>6.5</v>
      </c>
      <c r="G46" s="10">
        <f t="shared" si="6"/>
        <v>4.2</v>
      </c>
      <c r="H46" s="11">
        <f t="shared" si="6"/>
        <v>5.8999999999999995</v>
      </c>
      <c r="I46" s="10">
        <f t="shared" si="6"/>
        <v>6.2</v>
      </c>
      <c r="J46" s="11">
        <f t="shared" si="6"/>
        <v>3.7</v>
      </c>
      <c r="K46" s="10">
        <f t="shared" si="6"/>
        <v>2.4999999999999996</v>
      </c>
      <c r="L46" s="11">
        <f t="shared" si="6"/>
        <v>8.5</v>
      </c>
      <c r="M46" s="10">
        <f t="shared" si="6"/>
        <v>6.15</v>
      </c>
      <c r="N46" s="11">
        <f t="shared" si="6"/>
        <v>3.25</v>
      </c>
      <c r="O46" s="10">
        <f t="shared" si="6"/>
        <v>6.3</v>
      </c>
      <c r="P46" s="11">
        <f t="shared" si="6"/>
        <v>5.65</v>
      </c>
      <c r="Q46" s="34">
        <f t="shared" si="6"/>
        <v>6.55</v>
      </c>
      <c r="R46" s="16">
        <f>SUM(R45,R39,R31)</f>
        <v>4.2</v>
      </c>
      <c r="S46" s="41">
        <f t="shared" si="4"/>
        <v>84.75</v>
      </c>
    </row>
    <row r="47" spans="1:19" ht="49.5" customHeight="1">
      <c r="A47" s="2"/>
      <c r="B47" s="2"/>
      <c r="C47" s="26" t="s">
        <v>3</v>
      </c>
      <c r="D47" s="27" t="s">
        <v>4</v>
      </c>
      <c r="E47" s="26" t="s">
        <v>5</v>
      </c>
      <c r="F47" s="27" t="s">
        <v>6</v>
      </c>
      <c r="G47" s="26" t="s">
        <v>7</v>
      </c>
      <c r="H47" s="27" t="s">
        <v>8</v>
      </c>
      <c r="I47" s="26" t="s">
        <v>9</v>
      </c>
      <c r="J47" s="27" t="s">
        <v>10</v>
      </c>
      <c r="K47" s="26" t="s">
        <v>11</v>
      </c>
      <c r="L47" s="27" t="s">
        <v>12</v>
      </c>
      <c r="M47" s="26" t="s">
        <v>13</v>
      </c>
      <c r="N47" s="27" t="s">
        <v>14</v>
      </c>
      <c r="O47" s="26" t="s">
        <v>15</v>
      </c>
      <c r="P47" s="27" t="s">
        <v>16</v>
      </c>
      <c r="Q47" s="35" t="s">
        <v>64</v>
      </c>
      <c r="R47" s="29" t="s">
        <v>65</v>
      </c>
      <c r="S47" s="39"/>
    </row>
    <row r="49" ht="12.75">
      <c r="A49" s="3" t="s">
        <v>75</v>
      </c>
    </row>
    <row r="50" spans="1:2" ht="15.75">
      <c r="A50" s="3" t="s">
        <v>72</v>
      </c>
      <c r="B50" s="45">
        <v>1.2</v>
      </c>
    </row>
    <row r="51" spans="1:2" ht="15.75">
      <c r="A51" s="3" t="s">
        <v>73</v>
      </c>
      <c r="B51" s="45">
        <v>0.8</v>
      </c>
    </row>
    <row r="52" spans="1:2" ht="15.75">
      <c r="A52" s="3" t="s">
        <v>74</v>
      </c>
      <c r="B52" s="45">
        <v>0.6</v>
      </c>
    </row>
    <row r="53" spans="1:2" ht="15.75">
      <c r="A53" s="3" t="s">
        <v>51</v>
      </c>
      <c r="B53" s="45">
        <v>16.2</v>
      </c>
    </row>
    <row r="55" spans="1:7" ht="15.75">
      <c r="A55" s="3" t="s">
        <v>76</v>
      </c>
      <c r="G55" s="44">
        <f>PRODUCT(S46,1/B53)</f>
        <v>5.231481481481482</v>
      </c>
    </row>
    <row r="56" spans="1:2" ht="15.75">
      <c r="A56" s="3" t="s">
        <v>72</v>
      </c>
      <c r="B56" s="45">
        <f>PRODUCT(G55,B50)</f>
        <v>6.277777777777778</v>
      </c>
    </row>
    <row r="57" spans="1:2" ht="15.75">
      <c r="A57" s="3" t="s">
        <v>73</v>
      </c>
      <c r="B57" s="45">
        <f>PRODUCT(G55,B51)</f>
        <v>4.185185185185186</v>
      </c>
    </row>
    <row r="58" spans="1:2" ht="15.75">
      <c r="A58" s="3" t="s">
        <v>74</v>
      </c>
      <c r="B58" s="45">
        <f>PRODUCT(G55,B52)</f>
        <v>3.138888888888889</v>
      </c>
    </row>
    <row r="60" spans="1:19" ht="15">
      <c r="A60" s="31" t="s">
        <v>77</v>
      </c>
      <c r="B60" s="31"/>
      <c r="C60" s="42">
        <f>SUM(C46,-B56)</f>
        <v>0.4722222222222223</v>
      </c>
      <c r="D60" s="43">
        <f>SUM(D46,-B57)</f>
        <v>0.014814814814813282</v>
      </c>
      <c r="E60" s="42">
        <f>SUM(E46,-B57)</f>
        <v>0.01481481481481417</v>
      </c>
      <c r="F60" s="43">
        <f>SUM(F46,-B56)</f>
        <v>0.22222222222222232</v>
      </c>
      <c r="G60" s="42">
        <f>SUM(G46,-B57)</f>
        <v>0.01481481481481417</v>
      </c>
      <c r="H60" s="43">
        <f>SUM(H46,-B56)</f>
        <v>-0.3777777777777782</v>
      </c>
      <c r="I60" s="42">
        <f>SUM(I46,-B56)</f>
        <v>-0.0777777777777775</v>
      </c>
      <c r="J60" s="43">
        <f>SUM(J46,-B57)</f>
        <v>-0.48518518518518583</v>
      </c>
      <c r="K60" s="42">
        <f>SUM(K46,-B57)</f>
        <v>-1.6851851851851865</v>
      </c>
      <c r="L60" s="43">
        <f>SUM(L46,-B56)</f>
        <v>2.2222222222222223</v>
      </c>
      <c r="M60" s="42">
        <f>SUM(M46,-B56)</f>
        <v>-0.12777777777777732</v>
      </c>
      <c r="N60" s="43">
        <f>SUM(N46,-B58)</f>
        <v>0.11111111111111116</v>
      </c>
      <c r="O60" s="42">
        <f>SUM(O46,-B56)</f>
        <v>0.022222222222222143</v>
      </c>
      <c r="P60" s="43">
        <f>SUM(P46,-B56)</f>
        <v>-0.6277777777777773</v>
      </c>
      <c r="Q60" s="42">
        <f>SUM(Q46,-B56)</f>
        <v>0.27222222222222214</v>
      </c>
      <c r="R60" s="43">
        <f>SUM(R46,-B57)</f>
        <v>0.01481481481481417</v>
      </c>
      <c r="S60" s="42">
        <f>SUM(C60:R60)</f>
        <v>-4.440892098500626E-15</v>
      </c>
    </row>
  </sheetData>
  <mergeCells count="3">
    <mergeCell ref="A40:S40"/>
    <mergeCell ref="A1:S1"/>
    <mergeCell ref="A32:S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fyodor</dc:creator>
  <cp:keywords/>
  <dc:description/>
  <cp:lastModifiedBy>Kostya S.</cp:lastModifiedBy>
  <dcterms:created xsi:type="dcterms:W3CDTF">2003-01-15T09:01:57Z</dcterms:created>
  <dcterms:modified xsi:type="dcterms:W3CDTF">2003-02-09T15:22:03Z</dcterms:modified>
  <cp:category/>
  <cp:version/>
  <cp:contentType/>
  <cp:contentStatus/>
</cp:coreProperties>
</file>