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externalReferences>
    <externalReference r:id="rId10"/>
  </externalReferences>
  <definedNames>
    <definedName name="koe1" localSheetId="5">'2004'!$D$4</definedName>
    <definedName name="koe2" localSheetId="5">'2004'!$F$4</definedName>
    <definedName name="koe3" localSheetId="5">'2004'!$H$4</definedName>
    <definedName name="koe4" localSheetId="5">'2004'!$J$4</definedName>
    <definedName name="koe5" localSheetId="5">'2004'!$L$4</definedName>
    <definedName name="koe6" localSheetId="5">'2004'!$N$4</definedName>
  </definedNames>
  <calcPr fullCalcOnLoad="1"/>
</workbook>
</file>

<file path=xl/sharedStrings.xml><?xml version="1.0" encoding="utf-8"?>
<sst xmlns="http://schemas.openxmlformats.org/spreadsheetml/2006/main" count="888" uniqueCount="318">
  <si>
    <t>РЕЙТИНГ Российских спортсменов по ледолазанию на 2005г.</t>
  </si>
  <si>
    <t>Мужчины - скорость</t>
  </si>
  <si>
    <t>Место</t>
  </si>
  <si>
    <t>Фамилия, Имя</t>
  </si>
  <si>
    <t>Город</t>
  </si>
  <si>
    <t>Чемпионат Мира в Швейцарии Место</t>
  </si>
  <si>
    <t>Баллы</t>
  </si>
  <si>
    <t>Чемпионат России Место</t>
  </si>
  <si>
    <t>Чемпионат Республики Башкортостан Место</t>
  </si>
  <si>
    <t>Открытое первенство г.Магнитогорска</t>
  </si>
  <si>
    <t>ИТОГО</t>
  </si>
  <si>
    <t>коэффициент</t>
  </si>
  <si>
    <t>Файзуллин Игорь</t>
  </si>
  <si>
    <t>Магнитогорск</t>
  </si>
  <si>
    <t>Матвеев Александр</t>
  </si>
  <si>
    <t>Кемерово</t>
  </si>
  <si>
    <t>Швед Николай</t>
  </si>
  <si>
    <t>Мельников Михаил</t>
  </si>
  <si>
    <t>Киров</t>
  </si>
  <si>
    <t>Гуляев Павел</t>
  </si>
  <si>
    <t>Ильиных Сергей</t>
  </si>
  <si>
    <t>Вагин Алексей</t>
  </si>
  <si>
    <t>Томилов Максим</t>
  </si>
  <si>
    <t>Белков Андрей</t>
  </si>
  <si>
    <t>Деньгин Алексей</t>
  </si>
  <si>
    <t>Черешнев Олег</t>
  </si>
  <si>
    <t>Красноярск</t>
  </si>
  <si>
    <t>Власов Максим</t>
  </si>
  <si>
    <t>Чесноков Александр</t>
  </si>
  <si>
    <t>Кошкин Александр</t>
  </si>
  <si>
    <t>Москва</t>
  </si>
  <si>
    <t>Томеску Андрей</t>
  </si>
  <si>
    <t>Бобылев Павел</t>
  </si>
  <si>
    <t>Колчегошев Кирилл</t>
  </si>
  <si>
    <t>Ошвинцев Павел</t>
  </si>
  <si>
    <t>Пермь</t>
  </si>
  <si>
    <t>Томилов Алексей</t>
  </si>
  <si>
    <t>Киприянов Василий</t>
  </si>
  <si>
    <t>Челябинск</t>
  </si>
  <si>
    <t>Ходырев Степан</t>
  </si>
  <si>
    <t>Трапезников Егор</t>
  </si>
  <si>
    <t>Яшин Артем</t>
  </si>
  <si>
    <t>Лопухов Артем</t>
  </si>
  <si>
    <t>Белорецк</t>
  </si>
  <si>
    <t>Хижняков Александр</t>
  </si>
  <si>
    <t>Демин Павел</t>
  </si>
  <si>
    <t>Вьялков Сергей</t>
  </si>
  <si>
    <t>Горбатов Андрей</t>
  </si>
  <si>
    <t>Федоров Алексей</t>
  </si>
  <si>
    <t>Тележкин Николай</t>
  </si>
  <si>
    <t>РЕЙТИНГ Российских спортсменов по ледолазанию на 2008г.</t>
  </si>
  <si>
    <t xml:space="preserve">Мужчины - скорость </t>
  </si>
  <si>
    <t>Италия Валле Ди Даоне</t>
  </si>
  <si>
    <t>Румыния Бустени</t>
  </si>
  <si>
    <t>Швейцария Саас-Фе</t>
  </si>
  <si>
    <t>Е-бург Коуровка</t>
  </si>
  <si>
    <t>Горно-Алтайск</t>
  </si>
  <si>
    <t>Магни-тогорск</t>
  </si>
  <si>
    <t>Меж-горье</t>
  </si>
  <si>
    <t>Архан-гельск</t>
  </si>
  <si>
    <t>Чемпионат России Киров</t>
  </si>
  <si>
    <t>Рейтинг</t>
  </si>
  <si>
    <t>Батушев Павел</t>
  </si>
  <si>
    <t xml:space="preserve">Кемерово </t>
  </si>
  <si>
    <t xml:space="preserve">Магнитогорск </t>
  </si>
  <si>
    <t>Голуб Владислав</t>
  </si>
  <si>
    <t>Норильск</t>
  </si>
  <si>
    <t>Лысенко Игорь</t>
  </si>
  <si>
    <t>Примеров Николай</t>
  </si>
  <si>
    <t>Екатеринбург</t>
  </si>
  <si>
    <t>Терехин Василий</t>
  </si>
  <si>
    <t>Томск</t>
  </si>
  <si>
    <t xml:space="preserve">Киров </t>
  </si>
  <si>
    <t>Надымов Егор</t>
  </si>
  <si>
    <t>Лобзов Станислав</t>
  </si>
  <si>
    <t>Тюмень</t>
  </si>
  <si>
    <t>Куликов Евгений</t>
  </si>
  <si>
    <t xml:space="preserve">Тарасов Сергей </t>
  </si>
  <si>
    <t>Темерев Иван</t>
  </si>
  <si>
    <t>Шамуков Александр</t>
  </si>
  <si>
    <t>Бобров Алексей</t>
  </si>
  <si>
    <t xml:space="preserve"> </t>
  </si>
  <si>
    <t>Пахомов Олег</t>
  </si>
  <si>
    <t>Ижевск</t>
  </si>
  <si>
    <t>Царегородцев Дмитрий</t>
  </si>
  <si>
    <t>Дашкевич Сергей</t>
  </si>
  <si>
    <t>Межгорье</t>
  </si>
  <si>
    <t>Воронин Максим</t>
  </si>
  <si>
    <t>Васильев Алексей</t>
  </si>
  <si>
    <t>Мулюкин Алексей</t>
  </si>
  <si>
    <t>Аглиуллин Алик</t>
  </si>
  <si>
    <t>Ханас Виталий</t>
  </si>
  <si>
    <t>Мурин Евгений</t>
  </si>
  <si>
    <t>Архангельск</t>
  </si>
  <si>
    <t>Кузовлев Николай</t>
  </si>
  <si>
    <t>Федотов Александр</t>
  </si>
  <si>
    <t>Яковлев Алексей</t>
  </si>
  <si>
    <t>Пермяков Алексей</t>
  </si>
  <si>
    <t>Тулаев Денис</t>
  </si>
  <si>
    <t>Новосельцев Александр</t>
  </si>
  <si>
    <t>Сучков Артем</t>
  </si>
  <si>
    <t>Иванов Александр</t>
  </si>
  <si>
    <t>Мотовилов Владимир</t>
  </si>
  <si>
    <t>Терехин Иван</t>
  </si>
  <si>
    <t>Алтайский край</t>
  </si>
  <si>
    <t>Шпилевой Дмитрий</t>
  </si>
  <si>
    <t>Веретенников Михаил</t>
  </si>
  <si>
    <t>Селиванов Андрей</t>
  </si>
  <si>
    <t>РЕЙТИНГ Российских спортсменов по ледолазанию на 2004г.</t>
  </si>
  <si>
    <t xml:space="preserve">Чемпионат Кировской области(1этап) Место </t>
  </si>
  <si>
    <t>Чемпионат Санкт-Петербурга Место</t>
  </si>
  <si>
    <t>Чемпионат Москвы Место</t>
  </si>
  <si>
    <t>Огурцов Алексей</t>
  </si>
  <si>
    <t>Кабиров Денис</t>
  </si>
  <si>
    <t>Охотников Александр</t>
  </si>
  <si>
    <t>Соловьев Александр</t>
  </si>
  <si>
    <t>Бычков Дмитрий</t>
  </si>
  <si>
    <t>Кожухов Кирилл</t>
  </si>
  <si>
    <t>С-Петербург</t>
  </si>
  <si>
    <t>Михайлов Станислав</t>
  </si>
  <si>
    <t>Исаев Павел</t>
  </si>
  <si>
    <t>Кичигин Евгений</t>
  </si>
  <si>
    <t>Занегин Петр</t>
  </si>
  <si>
    <t>Озимов Михаил</t>
  </si>
  <si>
    <t>Григорьев Александр</t>
  </si>
  <si>
    <t>РЕЙТИНГ Российских спортсменов по ледолазанию 2003г.</t>
  </si>
  <si>
    <t>Кубок Мира К=1</t>
  </si>
  <si>
    <t>Чемпионат России  К=1</t>
  </si>
  <si>
    <t>Чемпионат Москвы 1 К=0,1</t>
  </si>
  <si>
    <t>Чемпионат Башкирии К=0,3</t>
  </si>
  <si>
    <t>Чемпионат Москвы 2 К=0,2</t>
  </si>
  <si>
    <t>Чемпионат Кузбасса К=0,4</t>
  </si>
  <si>
    <t>Чемпионат Мира К=1</t>
  </si>
  <si>
    <t>2м-145</t>
  </si>
  <si>
    <t>1м-100</t>
  </si>
  <si>
    <t>1м-40</t>
  </si>
  <si>
    <t>4м-112</t>
  </si>
  <si>
    <t>3м-65</t>
  </si>
  <si>
    <t>8м-40</t>
  </si>
  <si>
    <t>Олейников Юрий</t>
  </si>
  <si>
    <t>3м-126</t>
  </si>
  <si>
    <t>2м-80</t>
  </si>
  <si>
    <t>1м-155</t>
  </si>
  <si>
    <t>5м-51</t>
  </si>
  <si>
    <t>13м-26</t>
  </si>
  <si>
    <t>1м-30</t>
  </si>
  <si>
    <t>3м-26</t>
  </si>
  <si>
    <t>6м-47</t>
  </si>
  <si>
    <t>4м-55</t>
  </si>
  <si>
    <t>4м-16,5</t>
  </si>
  <si>
    <t>13м-10.4</t>
  </si>
  <si>
    <t>7м-43</t>
  </si>
  <si>
    <t>19м-28</t>
  </si>
  <si>
    <t>6м-9.4</t>
  </si>
  <si>
    <t>5м-20.4</t>
  </si>
  <si>
    <t>22м-24</t>
  </si>
  <si>
    <t>6м-80</t>
  </si>
  <si>
    <t>12м-28</t>
  </si>
  <si>
    <t>3м-13</t>
  </si>
  <si>
    <t>9м-37</t>
  </si>
  <si>
    <t>15м-22</t>
  </si>
  <si>
    <t>1м-10</t>
  </si>
  <si>
    <t>6м-14,1</t>
  </si>
  <si>
    <t>8м-16</t>
  </si>
  <si>
    <t>10м-34</t>
  </si>
  <si>
    <t>14м-24</t>
  </si>
  <si>
    <t>2м-16</t>
  </si>
  <si>
    <t>7м-17,2</t>
  </si>
  <si>
    <t>7м-12,9</t>
  </si>
  <si>
    <t>4м-11</t>
  </si>
  <si>
    <t>2м-32</t>
  </si>
  <si>
    <t>11м-31</t>
  </si>
  <si>
    <t>4м-22</t>
  </si>
  <si>
    <t>16м-20</t>
  </si>
  <si>
    <t>17м-18</t>
  </si>
  <si>
    <t>3м-19,5</t>
  </si>
  <si>
    <t>5м-11</t>
  </si>
  <si>
    <t>Чвиженко Станислав</t>
  </si>
  <si>
    <t>2м-8</t>
  </si>
  <si>
    <t>12м-5,6</t>
  </si>
  <si>
    <t>18м-16</t>
  </si>
  <si>
    <t>2м-24</t>
  </si>
  <si>
    <t>Пестов Сергей</t>
  </si>
  <si>
    <t>Симонов Евгений</t>
  </si>
  <si>
    <t>7м-8.6</t>
  </si>
  <si>
    <t>6м-18.8</t>
  </si>
  <si>
    <t>Завалищин Геннадий</t>
  </si>
  <si>
    <t>5м-5,1</t>
  </si>
  <si>
    <t>5м-15,3</t>
  </si>
  <si>
    <t>15м-4,4</t>
  </si>
  <si>
    <t>Филлипов Дмитрий</t>
  </si>
  <si>
    <t>1м-20</t>
  </si>
  <si>
    <t>Овчинников Андрей</t>
  </si>
  <si>
    <t>Павельев Анатолий</t>
  </si>
  <si>
    <t>9м-14.8</t>
  </si>
  <si>
    <t>10м-13,6</t>
  </si>
  <si>
    <t>Марков Антон</t>
  </si>
  <si>
    <t>Усолье Сиб.</t>
  </si>
  <si>
    <t>11м-12.4</t>
  </si>
  <si>
    <t>Касаткин Николай</t>
  </si>
  <si>
    <t>6м-4,7</t>
  </si>
  <si>
    <t>9м-7,4</t>
  </si>
  <si>
    <t>Забидчук Дмитрий</t>
  </si>
  <si>
    <t>8м-12</t>
  </si>
  <si>
    <t>12м-11.2</t>
  </si>
  <si>
    <t>7м-4,3</t>
  </si>
  <si>
    <t>11м-6,2</t>
  </si>
  <si>
    <t>Захаров Игорь</t>
  </si>
  <si>
    <t>14м-9.6</t>
  </si>
  <si>
    <t>Ожиганов Максим</t>
  </si>
  <si>
    <t>4м-5,5</t>
  </si>
  <si>
    <t>16м-4</t>
  </si>
  <si>
    <t>Юрпалов Сергей</t>
  </si>
  <si>
    <t>15м-8,8</t>
  </si>
  <si>
    <t>Воробьев Валерий</t>
  </si>
  <si>
    <t>9м-3,7</t>
  </si>
  <si>
    <t>14м-4,8</t>
  </si>
  <si>
    <t>Шилов Александр</t>
  </si>
  <si>
    <t>8м-8</t>
  </si>
  <si>
    <t>16м-8</t>
  </si>
  <si>
    <t>Кучеров Виктор</t>
  </si>
  <si>
    <t>17м-7,2</t>
  </si>
  <si>
    <t>Машковцев Андрей</t>
  </si>
  <si>
    <t>10м-6.8</t>
  </si>
  <si>
    <t>3м-6,5</t>
  </si>
  <si>
    <t>Клепиков Евгений</t>
  </si>
  <si>
    <t>Иркутск</t>
  </si>
  <si>
    <t>18м-6.4</t>
  </si>
  <si>
    <t>Козьмин Данила</t>
  </si>
  <si>
    <t>13м-2,6</t>
  </si>
  <si>
    <t>17м-3,6</t>
  </si>
  <si>
    <t>13м-5,2</t>
  </si>
  <si>
    <t>Поплавский Станислав</t>
  </si>
  <si>
    <t>8м-4</t>
  </si>
  <si>
    <t>Кириченко Игорь</t>
  </si>
  <si>
    <t>Ростов-Дон</t>
  </si>
  <si>
    <t>10м-3,4</t>
  </si>
  <si>
    <t>Пермяков Сергей</t>
  </si>
  <si>
    <t>18м-3,2</t>
  </si>
  <si>
    <t>Анисимов Владимир</t>
  </si>
  <si>
    <t>11м-3,1</t>
  </si>
  <si>
    <t>Кривцов Александр</t>
  </si>
  <si>
    <t>12м-2,8</t>
  </si>
  <si>
    <t>Черников Александр</t>
  </si>
  <si>
    <t>14м-2,4</t>
  </si>
  <si>
    <t>Медведев Александр</t>
  </si>
  <si>
    <t>15м-2,2</t>
  </si>
  <si>
    <t>РЕЙТИНГ Российских спортсменов по ледолазанию на 2006г.</t>
  </si>
  <si>
    <t>Норвегия Хемседал</t>
  </si>
  <si>
    <t>8 стартов</t>
  </si>
  <si>
    <t>6 стартов</t>
  </si>
  <si>
    <t>Разенкин Виталий</t>
  </si>
  <si>
    <t>Михайлов Максим</t>
  </si>
  <si>
    <t xml:space="preserve">Екатеринбург </t>
  </si>
  <si>
    <t>Петин Иван</t>
  </si>
  <si>
    <t>Заверуха Артем</t>
  </si>
  <si>
    <t>Уфа</t>
  </si>
  <si>
    <t>Эпов Кирилл</t>
  </si>
  <si>
    <t>РЕЙТИНГ Российских спортсменов по ледолазанию на 2007г.</t>
  </si>
  <si>
    <t>Румыния Бустени Кубок</t>
  </si>
  <si>
    <t>Румыния Бустени Чемпионат</t>
  </si>
  <si>
    <t>7стартов</t>
  </si>
  <si>
    <t>5лучших</t>
  </si>
  <si>
    <t>Фазылбеков Азам</t>
  </si>
  <si>
    <t>Шейкин Алексей</t>
  </si>
  <si>
    <t xml:space="preserve">Томск </t>
  </si>
  <si>
    <t>Примеров Даниил</t>
  </si>
  <si>
    <t>Абуталипов Вадим</t>
  </si>
  <si>
    <t>Завчук Данил</t>
  </si>
  <si>
    <t>Г-Алтайск</t>
  </si>
  <si>
    <t>Булатов Вячеслав</t>
  </si>
  <si>
    <t>Синицын Сергей</t>
  </si>
  <si>
    <t>Загоруйко Ник.</t>
  </si>
  <si>
    <t>Бараусов Иван</t>
  </si>
  <si>
    <t>Новосибирск</t>
  </si>
  <si>
    <t>Одинцов Юрий</t>
  </si>
  <si>
    <t>Белобородов П.</t>
  </si>
  <si>
    <t>Сериков Алексей</t>
  </si>
  <si>
    <t>Винников Дмитрий</t>
  </si>
  <si>
    <t>Семенов Андрей</t>
  </si>
  <si>
    <t>Николаев Юрий</t>
  </si>
  <si>
    <t>РЕЙТИНГ Российских спортсменов по ледолазанию на 2009г.</t>
  </si>
  <si>
    <t>Словения Мойстрания</t>
  </si>
  <si>
    <t>Румыния Буштени</t>
  </si>
  <si>
    <t>Томская обл</t>
  </si>
  <si>
    <t>Бийск</t>
  </si>
  <si>
    <t>Каменск-Ур</t>
  </si>
  <si>
    <t xml:space="preserve"> Финал кубка России Архан-гельск</t>
  </si>
  <si>
    <t>Полозов Антон</t>
  </si>
  <si>
    <t>Сычев Никита</t>
  </si>
  <si>
    <t>Белоусов Владимир</t>
  </si>
  <si>
    <t>Лапшин Евгений</t>
  </si>
  <si>
    <t>Дощинский Максим</t>
  </si>
  <si>
    <t>Морозов Артем</t>
  </si>
  <si>
    <t>Дуплинский Георгий</t>
  </si>
  <si>
    <t>Новокузнецк</t>
  </si>
  <si>
    <t>Кошкин Андрей</t>
  </si>
  <si>
    <t>Рудак Илья</t>
  </si>
  <si>
    <t>Скобелев Александр</t>
  </si>
  <si>
    <t>Расторопов Владимир</t>
  </si>
  <si>
    <t>Барнаул</t>
  </si>
  <si>
    <t>Токмаков Владимир</t>
  </si>
  <si>
    <t>Кылосов Дмитрий</t>
  </si>
  <si>
    <t>Бабий Дмитрий</t>
  </si>
  <si>
    <t>Жуков Сергей</t>
  </si>
  <si>
    <t>Чернецкий Вадим</t>
  </si>
  <si>
    <t>Шамигулов Вадим</t>
  </si>
  <si>
    <t>Порохин Алексей</t>
  </si>
  <si>
    <t>Спицын Иван</t>
  </si>
  <si>
    <t>Трещев Анатолий</t>
  </si>
  <si>
    <t>Гайнуллин Тимур</t>
  </si>
  <si>
    <t>Дудченко Дмитрий</t>
  </si>
  <si>
    <t>Третьяков Борис</t>
  </si>
  <si>
    <t>Дубинин Виктор</t>
  </si>
  <si>
    <t>Беспалов Сергей</t>
  </si>
  <si>
    <t>Санкт-Петербург</t>
  </si>
  <si>
    <t>Курятков Руслан</t>
  </si>
  <si>
    <t>Диденко Антон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</si>
</sst>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;[Red]0.0"/>
    <numFmt numFmtId="169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1" xfId="0" applyFill="1" applyBorder="1" applyAlignment="1">
      <alignment vertical="distributed"/>
    </xf>
    <xf numFmtId="0" fontId="0" fillId="35" borderId="11" xfId="0" applyFill="1" applyBorder="1" applyAlignment="1">
      <alignment horizontal="center" vertical="distributed"/>
    </xf>
    <xf numFmtId="0" fontId="0" fillId="35" borderId="11" xfId="0" applyFill="1" applyBorder="1" applyAlignment="1">
      <alignment horizontal="right" vertical="distributed"/>
    </xf>
    <xf numFmtId="0" fontId="0" fillId="35" borderId="11" xfId="0" applyNumberFormat="1" applyFill="1" applyBorder="1" applyAlignment="1">
      <alignment horizontal="center" vertical="distributed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top" wrapText="1" shrinkToFit="1"/>
    </xf>
    <xf numFmtId="0" fontId="4" fillId="0" borderId="10" xfId="0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distributed"/>
    </xf>
    <xf numFmtId="0" fontId="0" fillId="37" borderId="13" xfId="0" applyFill="1" applyBorder="1" applyAlignment="1">
      <alignment vertical="distributed"/>
    </xf>
    <xf numFmtId="0" fontId="0" fillId="37" borderId="14" xfId="0" applyFill="1" applyBorder="1" applyAlignment="1">
      <alignment horizontal="center" vertical="distributed"/>
    </xf>
    <xf numFmtId="0" fontId="0" fillId="37" borderId="15" xfId="0" applyFill="1" applyBorder="1" applyAlignment="1">
      <alignment vertical="distributed"/>
    </xf>
    <xf numFmtId="0" fontId="0" fillId="37" borderId="15" xfId="0" applyFill="1" applyBorder="1" applyAlignment="1">
      <alignment horizontal="center" vertical="distributed"/>
    </xf>
    <xf numFmtId="0" fontId="0" fillId="37" borderId="16" xfId="0" applyFill="1" applyBorder="1" applyAlignment="1">
      <alignment vertical="distributed"/>
    </xf>
    <xf numFmtId="0" fontId="0" fillId="37" borderId="15" xfId="0" applyNumberFormat="1" applyFill="1" applyBorder="1" applyAlignment="1">
      <alignment horizontal="center" vertical="distributed"/>
    </xf>
    <xf numFmtId="0" fontId="0" fillId="37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distributed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168" fontId="0" fillId="33" borderId="10" xfId="0" applyNumberFormat="1" applyFill="1" applyBorder="1" applyAlignment="1">
      <alignment/>
    </xf>
    <xf numFmtId="17" fontId="0" fillId="33" borderId="10" xfId="0" applyNumberForma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center"/>
    </xf>
    <xf numFmtId="168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168" fontId="0" fillId="33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36" borderId="15" xfId="0" applyFill="1" applyBorder="1" applyAlignment="1">
      <alignment vertical="distributed"/>
    </xf>
    <xf numFmtId="0" fontId="0" fillId="36" borderId="15" xfId="0" applyFill="1" applyBorder="1" applyAlignment="1">
      <alignment horizontal="center" vertical="distributed"/>
    </xf>
    <xf numFmtId="0" fontId="0" fillId="36" borderId="15" xfId="0" applyNumberFormat="1" applyFill="1" applyBorder="1" applyAlignment="1">
      <alignment horizontal="center" vertical="distributed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6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36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0" fillId="36" borderId="11" xfId="0" applyFill="1" applyBorder="1" applyAlignment="1">
      <alignment vertical="distributed"/>
    </xf>
    <xf numFmtId="0" fontId="0" fillId="36" borderId="11" xfId="0" applyFill="1" applyBorder="1" applyAlignment="1">
      <alignment horizontal="center" vertical="distributed"/>
    </xf>
    <xf numFmtId="0" fontId="0" fillId="36" borderId="11" xfId="0" applyNumberFormat="1" applyFill="1" applyBorder="1" applyAlignment="1">
      <alignment horizontal="center" vertical="distributed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right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35" borderId="11" xfId="0" applyNumberFormat="1" applyFont="1" applyFill="1" applyBorder="1" applyAlignment="1">
      <alignment horizontal="center" vertical="distributed"/>
    </xf>
    <xf numFmtId="0" fontId="8" fillId="35" borderId="11" xfId="0" applyFont="1" applyFill="1" applyBorder="1" applyAlignment="1">
      <alignment horizontal="center" vertical="distributed"/>
    </xf>
    <xf numFmtId="0" fontId="0" fillId="36" borderId="10" xfId="0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35" borderId="11" xfId="0" applyFont="1" applyFill="1" applyBorder="1" applyAlignment="1">
      <alignment horizontal="right" vertical="distributed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distributed"/>
    </xf>
    <xf numFmtId="0" fontId="10" fillId="35" borderId="21" xfId="0" applyFont="1" applyFill="1" applyBorder="1" applyAlignment="1">
      <alignment horizontal="center" vertical="distributed"/>
    </xf>
    <xf numFmtId="0" fontId="10" fillId="36" borderId="11" xfId="0" applyFont="1" applyFill="1" applyBorder="1" applyAlignment="1">
      <alignment horizontal="center" vertical="distributed"/>
    </xf>
    <xf numFmtId="0" fontId="10" fillId="36" borderId="15" xfId="0" applyFont="1" applyFill="1" applyBorder="1" applyAlignment="1">
      <alignment horizontal="center" vertical="distributed"/>
    </xf>
    <xf numFmtId="0" fontId="7" fillId="0" borderId="0" xfId="0" applyFont="1" applyAlignment="1">
      <alignment/>
    </xf>
    <xf numFmtId="0" fontId="10" fillId="37" borderId="15" xfId="0" applyFont="1" applyFill="1" applyBorder="1" applyAlignment="1">
      <alignment horizontal="center" vertical="distributed"/>
    </xf>
    <xf numFmtId="0" fontId="7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7;&#1081;&#1090;&#1080;&#1085;&#1075;%202004%20&#1083;&#1077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-тр"/>
      <sheetName val="ж-л"/>
      <sheetName val="м-тр"/>
      <sheetName val="м-л"/>
      <sheetName val="Лист1"/>
    </sheetNames>
    <sheetDataSet>
      <sheetData sheetId="4"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80</v>
          </cell>
        </row>
        <row r="5">
          <cell r="A5">
            <v>3</v>
          </cell>
          <cell r="B5">
            <v>65</v>
          </cell>
        </row>
        <row r="6">
          <cell r="A6">
            <v>4</v>
          </cell>
          <cell r="B6">
            <v>55</v>
          </cell>
        </row>
        <row r="7">
          <cell r="A7">
            <v>5</v>
          </cell>
          <cell r="B7">
            <v>51</v>
          </cell>
        </row>
        <row r="8">
          <cell r="A8">
            <v>6</v>
          </cell>
          <cell r="B8">
            <v>47</v>
          </cell>
        </row>
        <row r="9">
          <cell r="A9">
            <v>7</v>
          </cell>
          <cell r="B9">
            <v>43</v>
          </cell>
        </row>
        <row r="10">
          <cell r="A10">
            <v>8</v>
          </cell>
          <cell r="B10">
            <v>40</v>
          </cell>
        </row>
        <row r="11">
          <cell r="A11">
            <v>9</v>
          </cell>
          <cell r="B11">
            <v>37</v>
          </cell>
        </row>
        <row r="12">
          <cell r="A12">
            <v>10</v>
          </cell>
          <cell r="B12">
            <v>34</v>
          </cell>
        </row>
        <row r="13">
          <cell r="A13">
            <v>11</v>
          </cell>
          <cell r="B13">
            <v>31</v>
          </cell>
        </row>
        <row r="14">
          <cell r="A14">
            <v>12</v>
          </cell>
          <cell r="B14">
            <v>28</v>
          </cell>
        </row>
        <row r="15">
          <cell r="A15">
            <v>13</v>
          </cell>
          <cell r="B15">
            <v>26</v>
          </cell>
        </row>
        <row r="16">
          <cell r="A16">
            <v>14</v>
          </cell>
          <cell r="B16">
            <v>24</v>
          </cell>
        </row>
        <row r="17">
          <cell r="A17">
            <v>15</v>
          </cell>
          <cell r="B17">
            <v>22</v>
          </cell>
        </row>
        <row r="18">
          <cell r="A18">
            <v>16</v>
          </cell>
          <cell r="B18">
            <v>20</v>
          </cell>
        </row>
        <row r="19">
          <cell r="A19">
            <v>17</v>
          </cell>
          <cell r="B19">
            <v>18</v>
          </cell>
        </row>
        <row r="20">
          <cell r="A20">
            <v>18</v>
          </cell>
          <cell r="B20">
            <v>16</v>
          </cell>
        </row>
        <row r="21">
          <cell r="A21">
            <v>19</v>
          </cell>
          <cell r="B21">
            <v>14</v>
          </cell>
        </row>
        <row r="22">
          <cell r="A22">
            <v>20</v>
          </cell>
          <cell r="B22">
            <v>12</v>
          </cell>
        </row>
        <row r="23">
          <cell r="A23">
            <v>21</v>
          </cell>
          <cell r="B23">
            <v>10</v>
          </cell>
        </row>
        <row r="24">
          <cell r="A24">
            <v>22</v>
          </cell>
          <cell r="B24">
            <v>9</v>
          </cell>
        </row>
        <row r="25">
          <cell r="A25">
            <v>23</v>
          </cell>
          <cell r="B25">
            <v>8</v>
          </cell>
        </row>
        <row r="26">
          <cell r="A26">
            <v>24</v>
          </cell>
          <cell r="B26">
            <v>7</v>
          </cell>
        </row>
        <row r="27">
          <cell r="A27">
            <v>25</v>
          </cell>
          <cell r="B27">
            <v>6</v>
          </cell>
        </row>
        <row r="28">
          <cell r="A28">
            <v>26</v>
          </cell>
          <cell r="B28">
            <v>5</v>
          </cell>
        </row>
        <row r="29">
          <cell r="A29">
            <v>27</v>
          </cell>
          <cell r="B29">
            <v>4</v>
          </cell>
        </row>
        <row r="30">
          <cell r="A30">
            <v>28</v>
          </cell>
          <cell r="B30">
            <v>3</v>
          </cell>
        </row>
        <row r="31">
          <cell r="A31">
            <v>29</v>
          </cell>
          <cell r="B31">
            <v>2</v>
          </cell>
        </row>
        <row r="32">
          <cell r="A32">
            <v>30</v>
          </cell>
          <cell r="B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85" zoomScaleNormal="85" zoomScalePage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5.875" style="180" customWidth="1"/>
    <col min="2" max="2" width="22.625" style="0" customWidth="1"/>
    <col min="3" max="3" width="16.875" style="0" customWidth="1"/>
    <col min="4" max="4" width="9.25390625" style="4" customWidth="1"/>
    <col min="5" max="5" width="6.375" style="0" customWidth="1"/>
    <col min="6" max="6" width="9.75390625" style="4" customWidth="1"/>
    <col min="7" max="7" width="6.375" style="4" customWidth="1"/>
    <col min="8" max="8" width="9.125" style="4" customWidth="1"/>
    <col min="9" max="9" width="6.375" style="4" customWidth="1"/>
    <col min="10" max="10" width="8.375" style="4" customWidth="1"/>
    <col min="11" max="11" width="6.375" style="4" customWidth="1"/>
    <col min="12" max="12" width="7.375" style="4" customWidth="1"/>
    <col min="13" max="13" width="6.375" style="4" customWidth="1"/>
    <col min="14" max="14" width="9.00390625" style="4" customWidth="1"/>
    <col min="15" max="15" width="6.375" style="4" customWidth="1"/>
    <col min="16" max="16" width="8.625" style="4" customWidth="1"/>
    <col min="17" max="17" width="6.375" style="4" customWidth="1"/>
    <col min="18" max="18" width="8.625" style="4" customWidth="1"/>
    <col min="19" max="19" width="6.375" style="4" customWidth="1"/>
    <col min="20" max="20" width="7.875" style="4" customWidth="1"/>
    <col min="21" max="21" width="6.375" style="4" customWidth="1"/>
    <col min="22" max="22" width="10.125" style="4" customWidth="1"/>
    <col min="23" max="23" width="6.375" style="4" customWidth="1"/>
    <col min="24" max="25" width="7.375" style="4" customWidth="1"/>
  </cols>
  <sheetData>
    <row r="1" spans="1:25" ht="18">
      <c r="A1" s="192" t="s">
        <v>281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12.75">
      <c r="A2" s="193" t="s">
        <v>51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60">
      <c r="A3" s="34" t="s">
        <v>2</v>
      </c>
      <c r="B3" s="34" t="s">
        <v>3</v>
      </c>
      <c r="C3" s="34" t="s">
        <v>4</v>
      </c>
      <c r="D3" s="35" t="s">
        <v>54</v>
      </c>
      <c r="E3" s="159" t="s">
        <v>6</v>
      </c>
      <c r="F3" s="35" t="s">
        <v>282</v>
      </c>
      <c r="G3" s="159" t="s">
        <v>6</v>
      </c>
      <c r="H3" s="35" t="s">
        <v>283</v>
      </c>
      <c r="I3" s="159" t="s">
        <v>6</v>
      </c>
      <c r="J3" s="37" t="s">
        <v>284</v>
      </c>
      <c r="K3" s="159" t="s">
        <v>6</v>
      </c>
      <c r="L3" s="37" t="s">
        <v>43</v>
      </c>
      <c r="M3" s="159" t="s">
        <v>6</v>
      </c>
      <c r="N3" s="36" t="s">
        <v>285</v>
      </c>
      <c r="O3" s="159" t="s">
        <v>6</v>
      </c>
      <c r="P3" s="35" t="s">
        <v>57</v>
      </c>
      <c r="Q3" s="159" t="s">
        <v>6</v>
      </c>
      <c r="R3" s="35" t="s">
        <v>286</v>
      </c>
      <c r="S3" s="159" t="s">
        <v>6</v>
      </c>
      <c r="T3" s="37" t="s">
        <v>60</v>
      </c>
      <c r="U3" s="159" t="s">
        <v>6</v>
      </c>
      <c r="V3" s="35" t="s">
        <v>287</v>
      </c>
      <c r="W3" s="159" t="s">
        <v>6</v>
      </c>
      <c r="X3" s="158" t="s">
        <v>10</v>
      </c>
      <c r="Y3" s="158" t="s">
        <v>61</v>
      </c>
    </row>
    <row r="4" spans="1:25" ht="12.75">
      <c r="A4" s="178"/>
      <c r="B4" s="184" t="s">
        <v>11</v>
      </c>
      <c r="C4" s="185"/>
      <c r="D4" s="161">
        <v>0.8</v>
      </c>
      <c r="E4" s="165"/>
      <c r="F4" s="161">
        <v>0.5</v>
      </c>
      <c r="G4" s="161"/>
      <c r="H4" s="160">
        <v>0.6</v>
      </c>
      <c r="I4" s="40"/>
      <c r="J4" s="160">
        <v>0.6</v>
      </c>
      <c r="K4" s="40"/>
      <c r="L4" s="161">
        <v>0.3</v>
      </c>
      <c r="M4" s="40"/>
      <c r="N4" s="163">
        <v>0.2</v>
      </c>
      <c r="O4" s="43"/>
      <c r="P4" s="163">
        <v>0.6</v>
      </c>
      <c r="Q4" s="43"/>
      <c r="R4" s="163">
        <v>0.2</v>
      </c>
      <c r="S4" s="43"/>
      <c r="T4" s="163">
        <v>1</v>
      </c>
      <c r="U4" s="43"/>
      <c r="V4" s="43">
        <v>0.4</v>
      </c>
      <c r="W4" s="43"/>
      <c r="X4" s="43"/>
      <c r="Y4" s="43"/>
    </row>
    <row r="5" spans="1:25" s="7" customFormat="1" ht="12.75" customHeight="1">
      <c r="A5" s="179">
        <v>1</v>
      </c>
      <c r="B5" s="60" t="s">
        <v>19</v>
      </c>
      <c r="C5" s="47" t="s">
        <v>15</v>
      </c>
      <c r="D5" s="48">
        <v>1</v>
      </c>
      <c r="E5" s="59">
        <v>80</v>
      </c>
      <c r="F5" s="48">
        <v>2</v>
      </c>
      <c r="G5" s="85">
        <v>40</v>
      </c>
      <c r="H5" s="48">
        <v>4</v>
      </c>
      <c r="I5" s="181">
        <v>33</v>
      </c>
      <c r="J5" s="48">
        <v>1</v>
      </c>
      <c r="K5" s="85">
        <v>60</v>
      </c>
      <c r="L5" s="48"/>
      <c r="M5" s="9"/>
      <c r="N5" s="48"/>
      <c r="O5" s="9"/>
      <c r="P5" s="48">
        <v>1</v>
      </c>
      <c r="Q5" s="85">
        <v>60</v>
      </c>
      <c r="R5" s="48"/>
      <c r="S5" s="9"/>
      <c r="T5" s="48">
        <v>1</v>
      </c>
      <c r="U5" s="106">
        <v>100</v>
      </c>
      <c r="V5" s="48"/>
      <c r="W5" s="85"/>
      <c r="X5" s="85">
        <f>E5+G5+I5+K5+M5+O5+Q5+S5+U5+W5</f>
        <v>373</v>
      </c>
      <c r="Y5" s="173"/>
    </row>
    <row r="6" spans="1:25" s="7" customFormat="1" ht="12.75" customHeight="1">
      <c r="A6" s="179">
        <v>2</v>
      </c>
      <c r="B6" s="60" t="s">
        <v>62</v>
      </c>
      <c r="C6" s="52" t="s">
        <v>63</v>
      </c>
      <c r="D6" s="48">
        <v>2</v>
      </c>
      <c r="E6" s="59">
        <v>64</v>
      </c>
      <c r="F6" s="48">
        <v>1</v>
      </c>
      <c r="G6" s="85">
        <v>50</v>
      </c>
      <c r="H6" s="48">
        <v>9</v>
      </c>
      <c r="I6" s="181">
        <v>22.2</v>
      </c>
      <c r="J6" s="48">
        <v>5</v>
      </c>
      <c r="K6" s="85">
        <v>30.6</v>
      </c>
      <c r="L6" s="48"/>
      <c r="M6" s="9"/>
      <c r="N6" s="48"/>
      <c r="O6" s="9"/>
      <c r="P6" s="48">
        <v>2</v>
      </c>
      <c r="Q6" s="85">
        <v>48</v>
      </c>
      <c r="R6" s="48"/>
      <c r="S6" s="9"/>
      <c r="T6" s="48">
        <v>3</v>
      </c>
      <c r="U6" s="106">
        <v>65</v>
      </c>
      <c r="V6" s="48">
        <v>3</v>
      </c>
      <c r="W6" s="85">
        <v>26</v>
      </c>
      <c r="X6" s="85">
        <f>E6+G6+I6+K6+M6+O6+Q6+S6+U6+W6</f>
        <v>305.79999999999995</v>
      </c>
      <c r="Y6" s="173"/>
    </row>
    <row r="7" spans="1:25" s="7" customFormat="1" ht="12.75" customHeight="1">
      <c r="A7" s="179">
        <v>3</v>
      </c>
      <c r="B7" s="60" t="s">
        <v>27</v>
      </c>
      <c r="C7" s="47" t="s">
        <v>13</v>
      </c>
      <c r="D7" s="48"/>
      <c r="E7" s="49"/>
      <c r="F7" s="48">
        <v>3</v>
      </c>
      <c r="G7" s="85">
        <v>32.5</v>
      </c>
      <c r="H7" s="48">
        <v>2</v>
      </c>
      <c r="I7" s="181">
        <v>48</v>
      </c>
      <c r="J7" s="48">
        <v>2</v>
      </c>
      <c r="K7" s="85">
        <v>48</v>
      </c>
      <c r="L7" s="48">
        <v>1</v>
      </c>
      <c r="M7" s="85">
        <v>30</v>
      </c>
      <c r="N7" s="48"/>
      <c r="O7" s="9"/>
      <c r="P7" s="168">
        <v>7</v>
      </c>
      <c r="Q7" s="85">
        <v>25.8</v>
      </c>
      <c r="R7" s="48">
        <v>1</v>
      </c>
      <c r="S7" s="174">
        <v>20</v>
      </c>
      <c r="T7" s="48">
        <v>12</v>
      </c>
      <c r="U7" s="106">
        <v>28</v>
      </c>
      <c r="V7" s="48">
        <v>1</v>
      </c>
      <c r="W7" s="85">
        <v>40</v>
      </c>
      <c r="X7" s="85">
        <f>E7+G7+I7+K7+M7+O7+Q7+S7+U7+W7-S7</f>
        <v>252.3</v>
      </c>
      <c r="Y7" s="173"/>
    </row>
    <row r="8" spans="1:25" s="7" customFormat="1" ht="12.75" customHeight="1">
      <c r="A8" s="179">
        <v>4</v>
      </c>
      <c r="B8" s="60" t="s">
        <v>12</v>
      </c>
      <c r="C8" s="47" t="s">
        <v>64</v>
      </c>
      <c r="D8" s="48"/>
      <c r="E8" s="49"/>
      <c r="F8" s="48">
        <v>5</v>
      </c>
      <c r="G8" s="85">
        <v>25.5</v>
      </c>
      <c r="H8" s="54">
        <v>5</v>
      </c>
      <c r="I8" s="181">
        <v>30.6</v>
      </c>
      <c r="J8" s="48">
        <v>8</v>
      </c>
      <c r="K8" s="85">
        <v>24</v>
      </c>
      <c r="L8" s="48">
        <v>6</v>
      </c>
      <c r="M8" s="85">
        <v>14.1</v>
      </c>
      <c r="N8" s="48"/>
      <c r="O8" s="9"/>
      <c r="P8" s="48">
        <v>3</v>
      </c>
      <c r="Q8" s="85">
        <v>39</v>
      </c>
      <c r="R8" s="48"/>
      <c r="S8" s="9"/>
      <c r="T8" s="48">
        <v>9</v>
      </c>
      <c r="U8" s="106">
        <v>37</v>
      </c>
      <c r="V8" s="48">
        <v>2</v>
      </c>
      <c r="W8" s="85">
        <v>32</v>
      </c>
      <c r="X8" s="85">
        <f aca="true" t="shared" si="0" ref="X8:X39">E8+G8+I8+K8+M8+O8+Q8+S8+U8+W8</f>
        <v>202.2</v>
      </c>
      <c r="Y8" s="173"/>
    </row>
    <row r="9" spans="1:25" s="7" customFormat="1" ht="12.75" customHeight="1">
      <c r="A9" s="179">
        <v>5</v>
      </c>
      <c r="B9" s="60" t="s">
        <v>70</v>
      </c>
      <c r="C9" s="47" t="s">
        <v>71</v>
      </c>
      <c r="D9" s="48">
        <v>5</v>
      </c>
      <c r="E9" s="59">
        <v>40.8</v>
      </c>
      <c r="F9" s="48">
        <v>7</v>
      </c>
      <c r="G9" s="85">
        <v>21.5</v>
      </c>
      <c r="H9" s="48">
        <v>3</v>
      </c>
      <c r="I9" s="181">
        <v>39</v>
      </c>
      <c r="J9" s="48">
        <v>10</v>
      </c>
      <c r="K9" s="85">
        <v>20.4</v>
      </c>
      <c r="L9" s="48"/>
      <c r="M9" s="9"/>
      <c r="N9" s="48"/>
      <c r="O9" s="9"/>
      <c r="P9" s="168"/>
      <c r="Q9" s="9"/>
      <c r="R9" s="168">
        <v>2</v>
      </c>
      <c r="S9" s="85">
        <v>16</v>
      </c>
      <c r="T9" s="48">
        <v>6</v>
      </c>
      <c r="U9" s="106">
        <v>47</v>
      </c>
      <c r="V9" s="48"/>
      <c r="W9" s="9"/>
      <c r="X9" s="85">
        <f t="shared" si="0"/>
        <v>184.7</v>
      </c>
      <c r="Y9" s="173"/>
    </row>
    <row r="10" spans="1:25" s="7" customFormat="1" ht="12.75" customHeight="1">
      <c r="A10" s="179">
        <v>6</v>
      </c>
      <c r="B10" s="60" t="s">
        <v>16</v>
      </c>
      <c r="C10" s="47" t="s">
        <v>64</v>
      </c>
      <c r="D10" s="54"/>
      <c r="E10" s="49"/>
      <c r="F10" s="48">
        <v>4</v>
      </c>
      <c r="G10" s="85">
        <v>27.5</v>
      </c>
      <c r="H10" s="48">
        <v>1</v>
      </c>
      <c r="I10" s="181">
        <v>60</v>
      </c>
      <c r="J10" s="48">
        <v>4</v>
      </c>
      <c r="K10" s="85">
        <v>33</v>
      </c>
      <c r="L10" s="48">
        <v>2</v>
      </c>
      <c r="M10" s="85">
        <v>24</v>
      </c>
      <c r="N10" s="48"/>
      <c r="O10" s="9"/>
      <c r="P10" s="48">
        <v>5</v>
      </c>
      <c r="Q10" s="85">
        <v>30.6</v>
      </c>
      <c r="R10" s="48"/>
      <c r="S10" s="9"/>
      <c r="T10" s="48"/>
      <c r="U10" s="9"/>
      <c r="V10" s="48"/>
      <c r="W10" s="171"/>
      <c r="X10" s="85">
        <f t="shared" si="0"/>
        <v>175.1</v>
      </c>
      <c r="Y10" s="173"/>
    </row>
    <row r="11" spans="1:25" s="7" customFormat="1" ht="12.75" customHeight="1">
      <c r="A11" s="179">
        <v>7</v>
      </c>
      <c r="B11" s="60" t="s">
        <v>67</v>
      </c>
      <c r="C11" s="47" t="s">
        <v>15</v>
      </c>
      <c r="D11" s="56"/>
      <c r="E11" s="18"/>
      <c r="F11" s="48"/>
      <c r="G11" s="9"/>
      <c r="H11" s="48"/>
      <c r="I11" s="9"/>
      <c r="J11" s="58">
        <v>7</v>
      </c>
      <c r="K11" s="85">
        <v>25.8</v>
      </c>
      <c r="L11" s="48">
        <v>7</v>
      </c>
      <c r="M11" s="85">
        <v>12.9</v>
      </c>
      <c r="N11" s="48"/>
      <c r="O11" s="9"/>
      <c r="P11" s="48">
        <v>6</v>
      </c>
      <c r="Q11" s="85">
        <v>28.2</v>
      </c>
      <c r="R11" s="48">
        <v>5</v>
      </c>
      <c r="S11" s="85">
        <v>10.2</v>
      </c>
      <c r="T11" s="168">
        <v>16</v>
      </c>
      <c r="U11" s="106">
        <v>20</v>
      </c>
      <c r="V11" s="48">
        <v>15</v>
      </c>
      <c r="W11" s="85">
        <v>8.8</v>
      </c>
      <c r="X11" s="85">
        <f t="shared" si="0"/>
        <v>105.9</v>
      </c>
      <c r="Y11" s="173"/>
    </row>
    <row r="12" spans="1:25" s="7" customFormat="1" ht="12.75" customHeight="1">
      <c r="A12" s="179">
        <v>8</v>
      </c>
      <c r="B12" s="60" t="s">
        <v>24</v>
      </c>
      <c r="C12" s="60" t="s">
        <v>30</v>
      </c>
      <c r="D12" s="48">
        <v>3</v>
      </c>
      <c r="E12" s="59">
        <v>52</v>
      </c>
      <c r="F12" s="48">
        <v>6</v>
      </c>
      <c r="G12" s="85">
        <v>23.5</v>
      </c>
      <c r="H12" s="48"/>
      <c r="I12" s="171"/>
      <c r="J12" s="48"/>
      <c r="K12" s="9"/>
      <c r="L12" s="48"/>
      <c r="M12" s="9"/>
      <c r="N12" s="48"/>
      <c r="O12" s="9"/>
      <c r="P12" s="168"/>
      <c r="Q12" s="9"/>
      <c r="R12" s="48"/>
      <c r="S12" s="9"/>
      <c r="T12" s="48">
        <v>13</v>
      </c>
      <c r="U12" s="106">
        <v>26</v>
      </c>
      <c r="V12" s="48"/>
      <c r="W12" s="9"/>
      <c r="X12" s="85">
        <f t="shared" si="0"/>
        <v>101.5</v>
      </c>
      <c r="Y12" s="173"/>
    </row>
    <row r="13" spans="1:25" s="7" customFormat="1" ht="12.75" customHeight="1">
      <c r="A13" s="179">
        <v>9</v>
      </c>
      <c r="B13" s="47" t="s">
        <v>96</v>
      </c>
      <c r="C13" s="47" t="s">
        <v>66</v>
      </c>
      <c r="D13" s="48"/>
      <c r="E13" s="49"/>
      <c r="F13" s="48"/>
      <c r="G13" s="171"/>
      <c r="H13" s="48"/>
      <c r="I13" s="171"/>
      <c r="J13" s="48"/>
      <c r="K13" s="9"/>
      <c r="L13" s="48"/>
      <c r="M13" s="9"/>
      <c r="N13" s="48"/>
      <c r="O13" s="9"/>
      <c r="P13" s="48">
        <v>4</v>
      </c>
      <c r="Q13" s="85">
        <v>33</v>
      </c>
      <c r="R13" s="48">
        <v>8</v>
      </c>
      <c r="S13" s="85">
        <v>8</v>
      </c>
      <c r="T13" s="48">
        <v>11</v>
      </c>
      <c r="U13" s="106">
        <v>31</v>
      </c>
      <c r="V13" s="48">
        <v>4</v>
      </c>
      <c r="W13" s="85">
        <v>22</v>
      </c>
      <c r="X13" s="85">
        <f t="shared" si="0"/>
        <v>94</v>
      </c>
      <c r="Y13" s="173"/>
    </row>
    <row r="14" spans="1:26" s="7" customFormat="1" ht="12.75" customHeight="1">
      <c r="A14" s="179">
        <v>10</v>
      </c>
      <c r="B14" s="47" t="s">
        <v>41</v>
      </c>
      <c r="C14" s="47" t="s">
        <v>64</v>
      </c>
      <c r="D14" s="48"/>
      <c r="E14" s="49"/>
      <c r="F14" s="48"/>
      <c r="G14" s="9"/>
      <c r="H14" s="48"/>
      <c r="I14" s="9"/>
      <c r="J14" s="48">
        <v>17</v>
      </c>
      <c r="K14" s="85">
        <v>10.8</v>
      </c>
      <c r="L14" s="48">
        <v>3</v>
      </c>
      <c r="M14" s="85">
        <v>19.5</v>
      </c>
      <c r="N14" s="48"/>
      <c r="O14" s="9"/>
      <c r="P14" s="168">
        <v>9</v>
      </c>
      <c r="Q14" s="85">
        <v>22.2</v>
      </c>
      <c r="R14" s="168"/>
      <c r="S14" s="9"/>
      <c r="T14" s="168">
        <v>18</v>
      </c>
      <c r="U14" s="106">
        <v>16</v>
      </c>
      <c r="V14" s="48">
        <v>7</v>
      </c>
      <c r="W14" s="85">
        <v>17.2</v>
      </c>
      <c r="X14" s="85">
        <f t="shared" si="0"/>
        <v>85.7</v>
      </c>
      <c r="Y14" s="85"/>
      <c r="Z14" s="164"/>
    </row>
    <row r="15" spans="1:26" s="7" customFormat="1" ht="12.75" customHeight="1">
      <c r="A15" s="179">
        <v>11</v>
      </c>
      <c r="B15" s="60" t="s">
        <v>36</v>
      </c>
      <c r="C15" s="47" t="s">
        <v>18</v>
      </c>
      <c r="D15" s="48"/>
      <c r="E15" s="49"/>
      <c r="F15" s="48">
        <v>8</v>
      </c>
      <c r="G15" s="85">
        <v>20</v>
      </c>
      <c r="H15" s="48">
        <v>8</v>
      </c>
      <c r="I15" s="181">
        <v>24</v>
      </c>
      <c r="J15" s="48"/>
      <c r="K15" s="9"/>
      <c r="L15" s="48"/>
      <c r="M15" s="9"/>
      <c r="N15" s="48"/>
      <c r="O15" s="9"/>
      <c r="P15" s="48"/>
      <c r="Q15" s="9"/>
      <c r="R15" s="48"/>
      <c r="S15" s="9"/>
      <c r="T15" s="48">
        <v>8</v>
      </c>
      <c r="U15" s="106">
        <v>40</v>
      </c>
      <c r="V15" s="48"/>
      <c r="W15" s="9"/>
      <c r="X15" s="85">
        <f t="shared" si="0"/>
        <v>84</v>
      </c>
      <c r="Y15" s="85"/>
      <c r="Z15" s="169"/>
    </row>
    <row r="16" spans="1:26" s="7" customFormat="1" ht="12.75" customHeight="1">
      <c r="A16" s="179">
        <v>12</v>
      </c>
      <c r="B16" s="60" t="s">
        <v>21</v>
      </c>
      <c r="C16" s="47" t="s">
        <v>18</v>
      </c>
      <c r="D16" s="48"/>
      <c r="E16" s="49"/>
      <c r="F16" s="48"/>
      <c r="G16" s="171"/>
      <c r="H16" s="54"/>
      <c r="I16" s="171"/>
      <c r="J16" s="48"/>
      <c r="K16" s="9"/>
      <c r="L16" s="48"/>
      <c r="M16" s="9"/>
      <c r="N16" s="48"/>
      <c r="O16" s="9"/>
      <c r="P16" s="48"/>
      <c r="Q16" s="9"/>
      <c r="R16" s="48"/>
      <c r="S16" s="9"/>
      <c r="T16" s="48">
        <v>2</v>
      </c>
      <c r="U16" s="106">
        <v>80</v>
      </c>
      <c r="V16" s="48"/>
      <c r="W16" s="171"/>
      <c r="X16" s="85">
        <f t="shared" si="0"/>
        <v>80</v>
      </c>
      <c r="Y16" s="85"/>
      <c r="Z16" s="169"/>
    </row>
    <row r="17" spans="1:26" s="7" customFormat="1" ht="12.75" customHeight="1">
      <c r="A17" s="179">
        <v>13</v>
      </c>
      <c r="B17" s="60" t="s">
        <v>22</v>
      </c>
      <c r="C17" s="47" t="s">
        <v>18</v>
      </c>
      <c r="D17" s="48"/>
      <c r="E17" s="49"/>
      <c r="F17" s="48"/>
      <c r="G17" s="171"/>
      <c r="H17" s="48">
        <v>6</v>
      </c>
      <c r="I17" s="181">
        <v>28.2</v>
      </c>
      <c r="J17" s="48"/>
      <c r="K17" s="9"/>
      <c r="L17" s="48"/>
      <c r="M17" s="9"/>
      <c r="N17" s="48"/>
      <c r="O17" s="9"/>
      <c r="P17" s="48"/>
      <c r="Q17" s="9"/>
      <c r="R17" s="168"/>
      <c r="S17" s="9"/>
      <c r="T17" s="48">
        <v>5</v>
      </c>
      <c r="U17" s="106">
        <v>51</v>
      </c>
      <c r="V17" s="48"/>
      <c r="W17" s="171"/>
      <c r="X17" s="85">
        <f t="shared" si="0"/>
        <v>79.2</v>
      </c>
      <c r="Y17" s="85"/>
      <c r="Z17" s="169"/>
    </row>
    <row r="18" spans="1:26" s="7" customFormat="1" ht="12.75" customHeight="1">
      <c r="A18" s="179">
        <v>14</v>
      </c>
      <c r="B18" s="60" t="s">
        <v>33</v>
      </c>
      <c r="C18" s="52" t="s">
        <v>15</v>
      </c>
      <c r="D18" s="48">
        <v>4</v>
      </c>
      <c r="E18" s="59">
        <v>44</v>
      </c>
      <c r="F18" s="48"/>
      <c r="G18" s="171"/>
      <c r="H18" s="48"/>
      <c r="I18" s="171"/>
      <c r="J18" s="48">
        <v>6</v>
      </c>
      <c r="K18" s="85">
        <v>28.2</v>
      </c>
      <c r="L18" s="48"/>
      <c r="M18" s="9"/>
      <c r="N18" s="48"/>
      <c r="O18" s="9"/>
      <c r="P18" s="48"/>
      <c r="Q18" s="9"/>
      <c r="R18" s="168"/>
      <c r="S18" s="9"/>
      <c r="T18" s="48"/>
      <c r="U18" s="9"/>
      <c r="V18" s="48"/>
      <c r="W18" s="85"/>
      <c r="X18" s="85">
        <f t="shared" si="0"/>
        <v>72.2</v>
      </c>
      <c r="Y18" s="85"/>
      <c r="Z18" s="169"/>
    </row>
    <row r="19" spans="1:26" s="7" customFormat="1" ht="12.75" customHeight="1">
      <c r="A19" s="179">
        <v>15</v>
      </c>
      <c r="B19" s="47" t="s">
        <v>74</v>
      </c>
      <c r="C19" s="47" t="s">
        <v>75</v>
      </c>
      <c r="D19" s="56"/>
      <c r="E19" s="18"/>
      <c r="F19" s="48"/>
      <c r="G19" s="9"/>
      <c r="H19" s="48"/>
      <c r="I19" s="9"/>
      <c r="J19" s="48"/>
      <c r="K19" s="9"/>
      <c r="L19" s="48">
        <v>5</v>
      </c>
      <c r="M19" s="85">
        <v>15.3</v>
      </c>
      <c r="N19" s="48"/>
      <c r="O19" s="9"/>
      <c r="P19" s="168">
        <v>8</v>
      </c>
      <c r="Q19" s="85">
        <v>24</v>
      </c>
      <c r="R19" s="48">
        <v>6</v>
      </c>
      <c r="S19" s="85">
        <v>9.4</v>
      </c>
      <c r="T19" s="168"/>
      <c r="U19" s="9"/>
      <c r="V19" s="48">
        <v>5</v>
      </c>
      <c r="W19" s="85">
        <v>20.4</v>
      </c>
      <c r="X19" s="85">
        <f t="shared" si="0"/>
        <v>69.1</v>
      </c>
      <c r="Y19" s="85"/>
      <c r="Z19" s="169"/>
    </row>
    <row r="20" spans="1:26" s="7" customFormat="1" ht="12.75" customHeight="1">
      <c r="A20" s="179">
        <v>16</v>
      </c>
      <c r="B20" s="60" t="s">
        <v>23</v>
      </c>
      <c r="C20" s="52" t="s">
        <v>18</v>
      </c>
      <c r="D20" s="48"/>
      <c r="E20" s="49"/>
      <c r="F20" s="48"/>
      <c r="G20" s="171"/>
      <c r="H20" s="48"/>
      <c r="I20" s="171"/>
      <c r="J20" s="48"/>
      <c r="K20" s="9"/>
      <c r="L20" s="48"/>
      <c r="M20" s="9"/>
      <c r="N20" s="48"/>
      <c r="O20" s="9"/>
      <c r="P20" s="48"/>
      <c r="Q20" s="9"/>
      <c r="R20" s="48"/>
      <c r="S20" s="9"/>
      <c r="T20" s="48">
        <v>4</v>
      </c>
      <c r="U20" s="106">
        <v>55</v>
      </c>
      <c r="V20" s="48"/>
      <c r="W20" s="171"/>
      <c r="X20" s="85">
        <f t="shared" si="0"/>
        <v>55</v>
      </c>
      <c r="Y20" s="85"/>
      <c r="Z20" s="169"/>
    </row>
    <row r="21" spans="1:26" s="7" customFormat="1" ht="12.75" customHeight="1">
      <c r="A21" s="179">
        <v>17</v>
      </c>
      <c r="B21" s="60" t="s">
        <v>17</v>
      </c>
      <c r="C21" s="47" t="s">
        <v>72</v>
      </c>
      <c r="D21" s="48"/>
      <c r="E21" s="49"/>
      <c r="F21" s="48"/>
      <c r="G21" s="171"/>
      <c r="H21" s="54"/>
      <c r="I21" s="171"/>
      <c r="J21" s="48"/>
      <c r="K21" s="9"/>
      <c r="L21" s="48"/>
      <c r="M21" s="9"/>
      <c r="N21" s="48"/>
      <c r="O21" s="9"/>
      <c r="P21" s="48"/>
      <c r="Q21" s="9"/>
      <c r="R21" s="48"/>
      <c r="S21" s="9"/>
      <c r="T21" s="168">
        <v>10</v>
      </c>
      <c r="U21" s="106">
        <v>34</v>
      </c>
      <c r="V21" s="48">
        <v>6</v>
      </c>
      <c r="W21" s="85">
        <v>18.8</v>
      </c>
      <c r="X21" s="85">
        <f t="shared" si="0"/>
        <v>52.8</v>
      </c>
      <c r="Y21" s="85"/>
      <c r="Z21" s="169"/>
    </row>
    <row r="22" spans="1:26" s="7" customFormat="1" ht="12.75" customHeight="1">
      <c r="A22" s="179">
        <v>18</v>
      </c>
      <c r="B22" s="47" t="s">
        <v>77</v>
      </c>
      <c r="C22" s="47" t="s">
        <v>69</v>
      </c>
      <c r="D22" s="54"/>
      <c r="E22" s="49"/>
      <c r="F22" s="48"/>
      <c r="G22" s="171"/>
      <c r="H22" s="48">
        <v>7</v>
      </c>
      <c r="I22" s="181">
        <v>25.8</v>
      </c>
      <c r="J22" s="48"/>
      <c r="K22" s="9"/>
      <c r="L22" s="48"/>
      <c r="M22" s="9"/>
      <c r="N22" s="48"/>
      <c r="O22" s="9"/>
      <c r="P22" s="48">
        <v>16</v>
      </c>
      <c r="Q22" s="85">
        <v>12</v>
      </c>
      <c r="R22" s="48"/>
      <c r="S22" s="9"/>
      <c r="T22" s="48"/>
      <c r="U22" s="9"/>
      <c r="V22" s="48">
        <v>10</v>
      </c>
      <c r="W22" s="85">
        <v>13.6</v>
      </c>
      <c r="X22" s="85">
        <f t="shared" si="0"/>
        <v>51.4</v>
      </c>
      <c r="Y22" s="85"/>
      <c r="Z22" s="169"/>
    </row>
    <row r="23" spans="1:26" s="7" customFormat="1" ht="12.75" customHeight="1">
      <c r="A23" s="179">
        <v>19</v>
      </c>
      <c r="B23" s="60" t="s">
        <v>40</v>
      </c>
      <c r="C23" s="47" t="s">
        <v>18</v>
      </c>
      <c r="D23" s="48"/>
      <c r="E23" s="49"/>
      <c r="F23" s="48"/>
      <c r="G23" s="171"/>
      <c r="H23" s="48"/>
      <c r="I23" s="85"/>
      <c r="J23" s="48"/>
      <c r="K23" s="9"/>
      <c r="L23" s="48"/>
      <c r="M23" s="9"/>
      <c r="N23" s="48"/>
      <c r="O23" s="9"/>
      <c r="P23" s="48"/>
      <c r="Q23" s="9"/>
      <c r="R23" s="168"/>
      <c r="S23" s="9"/>
      <c r="T23" s="48">
        <v>7</v>
      </c>
      <c r="U23" s="106">
        <v>43</v>
      </c>
      <c r="V23" s="48"/>
      <c r="W23" s="171"/>
      <c r="X23" s="85">
        <f t="shared" si="0"/>
        <v>43</v>
      </c>
      <c r="Y23" s="85"/>
      <c r="Z23" s="169"/>
    </row>
    <row r="24" spans="1:26" s="7" customFormat="1" ht="12.75" customHeight="1">
      <c r="A24" s="179">
        <v>20</v>
      </c>
      <c r="B24" s="53" t="s">
        <v>251</v>
      </c>
      <c r="C24" s="47" t="s">
        <v>15</v>
      </c>
      <c r="D24" s="48"/>
      <c r="E24" s="18"/>
      <c r="F24" s="48"/>
      <c r="G24" s="85"/>
      <c r="H24" s="48"/>
      <c r="I24" s="85"/>
      <c r="J24" s="48">
        <v>3</v>
      </c>
      <c r="K24" s="85">
        <v>39</v>
      </c>
      <c r="L24" s="162"/>
      <c r="M24" s="85"/>
      <c r="N24" s="48"/>
      <c r="O24" s="85"/>
      <c r="P24" s="48"/>
      <c r="Q24" s="85"/>
      <c r="R24" s="48"/>
      <c r="S24" s="85"/>
      <c r="T24" s="48"/>
      <c r="U24" s="106"/>
      <c r="V24" s="48"/>
      <c r="W24" s="9"/>
      <c r="X24" s="85">
        <f t="shared" si="0"/>
        <v>39</v>
      </c>
      <c r="Y24" s="85"/>
      <c r="Z24" s="169"/>
    </row>
    <row r="25" spans="1:26" s="7" customFormat="1" ht="12.75" customHeight="1">
      <c r="A25" s="179">
        <v>21</v>
      </c>
      <c r="B25" s="18" t="s">
        <v>252</v>
      </c>
      <c r="C25" s="47" t="s">
        <v>69</v>
      </c>
      <c r="D25" s="48"/>
      <c r="E25" s="18"/>
      <c r="F25" s="48"/>
      <c r="G25" s="85"/>
      <c r="H25" s="48"/>
      <c r="I25" s="85"/>
      <c r="J25" s="48"/>
      <c r="K25" s="85"/>
      <c r="L25" s="48">
        <v>4</v>
      </c>
      <c r="M25" s="85">
        <v>16.5</v>
      </c>
      <c r="N25" s="48"/>
      <c r="O25" s="85"/>
      <c r="P25" s="48">
        <v>10</v>
      </c>
      <c r="Q25" s="85">
        <v>20.4</v>
      </c>
      <c r="R25" s="48"/>
      <c r="S25" s="85"/>
      <c r="T25" s="48"/>
      <c r="U25" s="106"/>
      <c r="V25" s="48"/>
      <c r="W25" s="85"/>
      <c r="X25" s="85">
        <f t="shared" si="0"/>
        <v>36.9</v>
      </c>
      <c r="Y25" s="85"/>
      <c r="Z25" s="169"/>
    </row>
    <row r="26" spans="1:26" s="7" customFormat="1" ht="12.75" customHeight="1">
      <c r="A26" s="179">
        <v>22</v>
      </c>
      <c r="B26" s="60" t="s">
        <v>307</v>
      </c>
      <c r="C26" s="47" t="s">
        <v>66</v>
      </c>
      <c r="D26" s="48"/>
      <c r="E26" s="18"/>
      <c r="F26" s="48"/>
      <c r="G26" s="85"/>
      <c r="H26" s="48"/>
      <c r="I26" s="85"/>
      <c r="J26" s="48"/>
      <c r="K26" s="85"/>
      <c r="L26" s="162"/>
      <c r="M26" s="85"/>
      <c r="N26" s="48"/>
      <c r="O26" s="85"/>
      <c r="P26" s="48">
        <v>15</v>
      </c>
      <c r="Q26" s="85">
        <v>13.2</v>
      </c>
      <c r="R26" s="48">
        <v>4</v>
      </c>
      <c r="S26" s="85">
        <v>11</v>
      </c>
      <c r="T26" s="48"/>
      <c r="U26" s="106"/>
      <c r="V26" s="48">
        <v>18</v>
      </c>
      <c r="W26" s="85">
        <v>6.4</v>
      </c>
      <c r="X26" s="85">
        <f t="shared" si="0"/>
        <v>30.6</v>
      </c>
      <c r="Y26" s="85"/>
      <c r="Z26" s="169"/>
    </row>
    <row r="27" spans="1:26" s="7" customFormat="1" ht="12.75" customHeight="1">
      <c r="A27" s="179">
        <v>23</v>
      </c>
      <c r="B27" s="47" t="s">
        <v>78</v>
      </c>
      <c r="C27" s="47" t="s">
        <v>71</v>
      </c>
      <c r="D27" s="56"/>
      <c r="E27" s="18"/>
      <c r="F27" s="48"/>
      <c r="G27" s="9"/>
      <c r="H27" s="48"/>
      <c r="I27" s="9"/>
      <c r="J27" s="48"/>
      <c r="K27" s="9"/>
      <c r="L27" s="48"/>
      <c r="M27" s="9"/>
      <c r="N27" s="48">
        <v>2</v>
      </c>
      <c r="O27" s="9">
        <v>16</v>
      </c>
      <c r="P27" s="168"/>
      <c r="Q27" s="9"/>
      <c r="R27" s="48">
        <v>3</v>
      </c>
      <c r="S27" s="85">
        <v>13</v>
      </c>
      <c r="T27" s="48"/>
      <c r="U27" s="9"/>
      <c r="V27" s="48"/>
      <c r="W27" s="171"/>
      <c r="X27" s="85">
        <f t="shared" si="0"/>
        <v>29</v>
      </c>
      <c r="Y27" s="85"/>
      <c r="Z27" s="169"/>
    </row>
    <row r="28" spans="1:26" s="7" customFormat="1" ht="12.75" customHeight="1">
      <c r="A28" s="179">
        <v>24</v>
      </c>
      <c r="B28" s="47" t="s">
        <v>305</v>
      </c>
      <c r="C28" s="47" t="s">
        <v>66</v>
      </c>
      <c r="D28" s="56"/>
      <c r="E28" s="18"/>
      <c r="F28" s="48"/>
      <c r="G28" s="9"/>
      <c r="H28" s="48"/>
      <c r="I28" s="9"/>
      <c r="J28" s="48"/>
      <c r="K28" s="9"/>
      <c r="L28" s="48"/>
      <c r="M28" s="9"/>
      <c r="N28" s="48"/>
      <c r="O28" s="9"/>
      <c r="P28" s="48">
        <v>12</v>
      </c>
      <c r="Q28" s="85">
        <v>16.8</v>
      </c>
      <c r="R28" s="48">
        <v>16</v>
      </c>
      <c r="S28" s="85">
        <v>4</v>
      </c>
      <c r="T28" s="48"/>
      <c r="U28" s="9"/>
      <c r="V28" s="48">
        <v>16</v>
      </c>
      <c r="W28" s="85">
        <v>8</v>
      </c>
      <c r="X28" s="85">
        <f t="shared" si="0"/>
        <v>28.8</v>
      </c>
      <c r="Y28" s="85"/>
      <c r="Z28" s="169"/>
    </row>
    <row r="29" spans="1:26" s="7" customFormat="1" ht="12.75" customHeight="1">
      <c r="A29" s="179">
        <v>25</v>
      </c>
      <c r="B29" s="60" t="s">
        <v>65</v>
      </c>
      <c r="C29" s="47" t="s">
        <v>66</v>
      </c>
      <c r="D29" s="48"/>
      <c r="E29" s="49"/>
      <c r="F29" s="48"/>
      <c r="G29" s="171"/>
      <c r="H29" s="48"/>
      <c r="I29" s="171"/>
      <c r="J29" s="48"/>
      <c r="K29" s="9"/>
      <c r="L29" s="48"/>
      <c r="M29" s="9"/>
      <c r="N29" s="48"/>
      <c r="O29" s="9"/>
      <c r="P29" s="48"/>
      <c r="Q29" s="9"/>
      <c r="R29" s="48">
        <v>7</v>
      </c>
      <c r="S29" s="85">
        <v>8.6</v>
      </c>
      <c r="T29" s="48"/>
      <c r="U29" s="9"/>
      <c r="V29" s="48">
        <v>8</v>
      </c>
      <c r="W29" s="85">
        <v>16</v>
      </c>
      <c r="X29" s="85">
        <f t="shared" si="0"/>
        <v>24.6</v>
      </c>
      <c r="Y29" s="85"/>
      <c r="Z29" s="169"/>
    </row>
    <row r="30" spans="1:26" s="7" customFormat="1" ht="12.75" customHeight="1">
      <c r="A30" s="179">
        <v>26</v>
      </c>
      <c r="B30" s="18" t="s">
        <v>290</v>
      </c>
      <c r="C30" s="18" t="s">
        <v>30</v>
      </c>
      <c r="D30" s="48"/>
      <c r="E30" s="18"/>
      <c r="F30" s="48"/>
      <c r="G30" s="85"/>
      <c r="H30" s="48"/>
      <c r="I30" s="85"/>
      <c r="J30" s="48"/>
      <c r="K30" s="85"/>
      <c r="L30" s="162">
        <v>11</v>
      </c>
      <c r="M30" s="85">
        <v>9.3</v>
      </c>
      <c r="N30" s="48"/>
      <c r="O30" s="85"/>
      <c r="P30" s="48">
        <v>18</v>
      </c>
      <c r="Q30" s="85">
        <v>9.6</v>
      </c>
      <c r="R30" s="48">
        <v>13</v>
      </c>
      <c r="S30" s="85">
        <v>5.2</v>
      </c>
      <c r="T30" s="48"/>
      <c r="U30" s="106"/>
      <c r="V30" s="48"/>
      <c r="W30" s="9"/>
      <c r="X30" s="85">
        <f t="shared" si="0"/>
        <v>24.099999999999998</v>
      </c>
      <c r="Y30" s="85"/>
      <c r="Z30" s="169"/>
    </row>
    <row r="31" spans="1:26" s="7" customFormat="1" ht="12.75" customHeight="1">
      <c r="A31" s="179">
        <v>27</v>
      </c>
      <c r="B31" s="53" t="s">
        <v>308</v>
      </c>
      <c r="C31" s="60" t="s">
        <v>18</v>
      </c>
      <c r="D31" s="48"/>
      <c r="E31" s="59"/>
      <c r="F31" s="48"/>
      <c r="G31" s="85"/>
      <c r="H31" s="48"/>
      <c r="I31" s="85"/>
      <c r="J31" s="162"/>
      <c r="K31" s="85"/>
      <c r="L31" s="162"/>
      <c r="M31" s="85"/>
      <c r="N31" s="162"/>
      <c r="O31" s="85"/>
      <c r="P31" s="48"/>
      <c r="Q31" s="85"/>
      <c r="R31" s="48"/>
      <c r="S31" s="85"/>
      <c r="T31" s="48">
        <v>14</v>
      </c>
      <c r="U31" s="106">
        <v>24</v>
      </c>
      <c r="V31" s="48"/>
      <c r="W31" s="171"/>
      <c r="X31" s="85">
        <f t="shared" si="0"/>
        <v>24</v>
      </c>
      <c r="Y31" s="85"/>
      <c r="Z31" s="169"/>
    </row>
    <row r="32" spans="1:26" s="7" customFormat="1" ht="12.75" customHeight="1">
      <c r="A32" s="179">
        <v>28</v>
      </c>
      <c r="B32" s="53" t="s">
        <v>293</v>
      </c>
      <c r="C32" s="47" t="s">
        <v>15</v>
      </c>
      <c r="D32" s="48"/>
      <c r="E32" s="59"/>
      <c r="F32" s="48"/>
      <c r="G32" s="85"/>
      <c r="H32" s="48"/>
      <c r="I32" s="85"/>
      <c r="J32" s="162">
        <v>9</v>
      </c>
      <c r="K32" s="85">
        <v>22.2</v>
      </c>
      <c r="L32" s="162"/>
      <c r="M32" s="85"/>
      <c r="N32" s="162"/>
      <c r="O32" s="85"/>
      <c r="P32" s="48"/>
      <c r="Q32" s="85"/>
      <c r="R32" s="48"/>
      <c r="S32" s="85"/>
      <c r="T32" s="48"/>
      <c r="U32" s="106"/>
      <c r="V32" s="48"/>
      <c r="W32" s="85"/>
      <c r="X32" s="85">
        <f t="shared" si="0"/>
        <v>22.2</v>
      </c>
      <c r="Y32" s="85"/>
      <c r="Z32" s="169"/>
    </row>
    <row r="33" spans="1:26" s="7" customFormat="1" ht="12.75" customHeight="1">
      <c r="A33" s="179">
        <v>29</v>
      </c>
      <c r="B33" s="47" t="s">
        <v>79</v>
      </c>
      <c r="C33" s="47" t="s">
        <v>66</v>
      </c>
      <c r="D33" s="56"/>
      <c r="E33" s="18"/>
      <c r="F33" s="48"/>
      <c r="G33" s="9"/>
      <c r="H33" s="48"/>
      <c r="I33" s="9"/>
      <c r="J33" s="58"/>
      <c r="K33" s="9"/>
      <c r="L33" s="48"/>
      <c r="M33" s="9"/>
      <c r="N33" s="48"/>
      <c r="O33" s="9"/>
      <c r="P33" s="48"/>
      <c r="Q33" s="9"/>
      <c r="R33" s="48"/>
      <c r="S33" s="9"/>
      <c r="T33" s="48">
        <v>15</v>
      </c>
      <c r="U33" s="106">
        <v>22</v>
      </c>
      <c r="V33" s="48"/>
      <c r="W33" s="9"/>
      <c r="X33" s="85">
        <f t="shared" si="0"/>
        <v>22</v>
      </c>
      <c r="Y33" s="85"/>
      <c r="Z33" s="169"/>
    </row>
    <row r="34" spans="1:26" s="7" customFormat="1" ht="12.75" customHeight="1">
      <c r="A34" s="179">
        <v>30</v>
      </c>
      <c r="B34" s="60" t="s">
        <v>99</v>
      </c>
      <c r="C34" s="7" t="s">
        <v>71</v>
      </c>
      <c r="D34" s="48"/>
      <c r="E34" s="49"/>
      <c r="F34" s="48"/>
      <c r="G34" s="171"/>
      <c r="H34" s="54"/>
      <c r="I34" s="171"/>
      <c r="J34" s="48"/>
      <c r="K34" s="9"/>
      <c r="L34" s="48"/>
      <c r="M34" s="9"/>
      <c r="N34" s="48">
        <v>1</v>
      </c>
      <c r="O34" s="9">
        <v>20</v>
      </c>
      <c r="P34" s="48"/>
      <c r="Q34" s="9"/>
      <c r="R34" s="48"/>
      <c r="S34" s="9"/>
      <c r="T34" s="48"/>
      <c r="U34" s="9"/>
      <c r="V34" s="48"/>
      <c r="W34" s="171"/>
      <c r="X34" s="85">
        <f t="shared" si="0"/>
        <v>20</v>
      </c>
      <c r="Y34" s="85"/>
      <c r="Z34" s="169"/>
    </row>
    <row r="35" spans="1:25" s="7" customFormat="1" ht="12.75" customHeight="1">
      <c r="A35" s="182">
        <v>31</v>
      </c>
      <c r="B35" s="53" t="s">
        <v>292</v>
      </c>
      <c r="C35" s="60" t="s">
        <v>71</v>
      </c>
      <c r="D35" s="48"/>
      <c r="E35" s="59"/>
      <c r="F35" s="48"/>
      <c r="G35" s="85"/>
      <c r="H35" s="48"/>
      <c r="I35" s="85"/>
      <c r="J35" s="162">
        <v>11</v>
      </c>
      <c r="K35" s="85">
        <v>18.6</v>
      </c>
      <c r="L35" s="162"/>
      <c r="M35" s="85"/>
      <c r="N35" s="162"/>
      <c r="O35" s="85"/>
      <c r="P35" s="48"/>
      <c r="Q35" s="85"/>
      <c r="R35" s="168"/>
      <c r="S35" s="85"/>
      <c r="T35" s="48"/>
      <c r="U35" s="106"/>
      <c r="V35" s="48"/>
      <c r="W35" s="171"/>
      <c r="X35" s="85">
        <f t="shared" si="0"/>
        <v>18.6</v>
      </c>
      <c r="Y35" s="85"/>
    </row>
    <row r="36" spans="1:25" s="7" customFormat="1" ht="12.75" customHeight="1">
      <c r="A36" s="183"/>
      <c r="B36" s="47" t="s">
        <v>42</v>
      </c>
      <c r="C36" s="47" t="s">
        <v>43</v>
      </c>
      <c r="D36" s="56"/>
      <c r="E36" s="18"/>
      <c r="F36" s="48"/>
      <c r="G36" s="9"/>
      <c r="H36" s="48"/>
      <c r="I36" s="9"/>
      <c r="J36" s="58"/>
      <c r="K36" s="9"/>
      <c r="L36" s="48"/>
      <c r="M36" s="9"/>
      <c r="N36" s="48"/>
      <c r="O36" s="9"/>
      <c r="P36" s="48">
        <v>11</v>
      </c>
      <c r="Q36" s="85">
        <v>18.6</v>
      </c>
      <c r="R36" s="48"/>
      <c r="S36" s="9"/>
      <c r="T36" s="48"/>
      <c r="U36" s="9"/>
      <c r="V36" s="48"/>
      <c r="W36" s="85"/>
      <c r="X36" s="85">
        <f t="shared" si="0"/>
        <v>18.6</v>
      </c>
      <c r="Y36" s="85"/>
    </row>
    <row r="37" spans="1:25" s="7" customFormat="1" ht="12.75" customHeight="1">
      <c r="A37" s="179">
        <v>33</v>
      </c>
      <c r="B37" s="60" t="s">
        <v>288</v>
      </c>
      <c r="C37" s="47" t="s">
        <v>83</v>
      </c>
      <c r="D37" s="48"/>
      <c r="E37" s="18"/>
      <c r="F37" s="48"/>
      <c r="G37" s="85"/>
      <c r="H37" s="48"/>
      <c r="I37" s="85"/>
      <c r="J37" s="48"/>
      <c r="K37" s="85"/>
      <c r="L37" s="162">
        <v>8</v>
      </c>
      <c r="M37" s="85">
        <v>12</v>
      </c>
      <c r="N37" s="48"/>
      <c r="O37" s="85"/>
      <c r="P37" s="48"/>
      <c r="Q37" s="85"/>
      <c r="R37" s="168">
        <v>11</v>
      </c>
      <c r="S37" s="85">
        <v>6.2</v>
      </c>
      <c r="T37" s="168"/>
      <c r="U37" s="106"/>
      <c r="V37" s="48"/>
      <c r="W37" s="171"/>
      <c r="X37" s="85">
        <f t="shared" si="0"/>
        <v>18.2</v>
      </c>
      <c r="Y37" s="85"/>
    </row>
    <row r="38" spans="1:25" s="7" customFormat="1" ht="12.75" customHeight="1">
      <c r="A38" s="179">
        <v>34</v>
      </c>
      <c r="B38" s="60" t="s">
        <v>309</v>
      </c>
      <c r="C38" s="47" t="s">
        <v>300</v>
      </c>
      <c r="D38" s="48"/>
      <c r="E38" s="49"/>
      <c r="F38" s="48"/>
      <c r="G38" s="171"/>
      <c r="H38" s="48"/>
      <c r="I38" s="85"/>
      <c r="J38" s="48"/>
      <c r="K38" s="9"/>
      <c r="L38" s="48"/>
      <c r="M38" s="9"/>
      <c r="N38" s="48"/>
      <c r="O38" s="9"/>
      <c r="P38" s="48"/>
      <c r="Q38" s="9"/>
      <c r="R38" s="48"/>
      <c r="S38" s="9"/>
      <c r="T38" s="48">
        <v>17</v>
      </c>
      <c r="U38" s="106">
        <v>18</v>
      </c>
      <c r="V38" s="48"/>
      <c r="W38" s="171"/>
      <c r="X38" s="85">
        <f t="shared" si="0"/>
        <v>18</v>
      </c>
      <c r="Y38" s="85"/>
    </row>
    <row r="39" spans="1:25" s="7" customFormat="1" ht="12.75" customHeight="1">
      <c r="A39" s="179">
        <v>35</v>
      </c>
      <c r="B39" s="60" t="s">
        <v>289</v>
      </c>
      <c r="C39" s="47" t="s">
        <v>83</v>
      </c>
      <c r="D39" s="48"/>
      <c r="E39" s="18"/>
      <c r="F39" s="48"/>
      <c r="G39" s="85"/>
      <c r="H39" s="48"/>
      <c r="I39" s="85"/>
      <c r="J39" s="48"/>
      <c r="K39" s="85"/>
      <c r="L39" s="162">
        <v>9</v>
      </c>
      <c r="M39" s="85">
        <v>11.1</v>
      </c>
      <c r="N39" s="48"/>
      <c r="O39" s="85"/>
      <c r="P39" s="48"/>
      <c r="Q39" s="85"/>
      <c r="R39" s="48">
        <v>10</v>
      </c>
      <c r="S39" s="85">
        <v>6.8</v>
      </c>
      <c r="T39" s="168"/>
      <c r="U39" s="106"/>
      <c r="V39" s="48"/>
      <c r="W39" s="171"/>
      <c r="X39" s="85">
        <f t="shared" si="0"/>
        <v>17.9</v>
      </c>
      <c r="Y39" s="85"/>
    </row>
    <row r="40" spans="1:25" s="7" customFormat="1" ht="12.75" customHeight="1">
      <c r="A40" s="179">
        <v>36</v>
      </c>
      <c r="B40" s="47" t="s">
        <v>14</v>
      </c>
      <c r="C40" s="47" t="s">
        <v>15</v>
      </c>
      <c r="D40" s="48"/>
      <c r="E40" s="49"/>
      <c r="F40" s="48"/>
      <c r="G40" s="171"/>
      <c r="H40" s="48"/>
      <c r="I40" s="171"/>
      <c r="J40" s="48">
        <v>12</v>
      </c>
      <c r="K40" s="85">
        <v>16.8</v>
      </c>
      <c r="L40" s="48"/>
      <c r="M40" s="9"/>
      <c r="N40" s="48"/>
      <c r="O40" s="9"/>
      <c r="P40" s="168"/>
      <c r="Q40" s="9"/>
      <c r="R40" s="48"/>
      <c r="S40" s="9"/>
      <c r="T40" s="48"/>
      <c r="U40" s="9"/>
      <c r="V40" s="48"/>
      <c r="W40" s="85"/>
      <c r="X40" s="85">
        <f aca="true" t="shared" si="1" ref="X40:X71">E40+G40+I40+K40+M40+O40+Q40+S40+U40+W40</f>
        <v>16.8</v>
      </c>
      <c r="Y40" s="85"/>
    </row>
    <row r="41" spans="1:25" s="7" customFormat="1" ht="12.75" customHeight="1">
      <c r="A41" s="182">
        <v>37</v>
      </c>
      <c r="B41" s="47" t="s">
        <v>88</v>
      </c>
      <c r="C41" s="47" t="s">
        <v>83</v>
      </c>
      <c r="D41" s="48"/>
      <c r="E41" s="49"/>
      <c r="F41" s="48"/>
      <c r="G41" s="171"/>
      <c r="H41" s="54"/>
      <c r="I41" s="171"/>
      <c r="J41" s="48"/>
      <c r="K41" s="9"/>
      <c r="L41" s="48"/>
      <c r="M41" s="9"/>
      <c r="N41" s="48"/>
      <c r="O41" s="9"/>
      <c r="P41" s="48">
        <v>13</v>
      </c>
      <c r="Q41" s="85">
        <v>15.6</v>
      </c>
      <c r="R41" s="48"/>
      <c r="S41" s="9"/>
      <c r="T41" s="48"/>
      <c r="U41" s="9"/>
      <c r="V41" s="48"/>
      <c r="W41" s="171"/>
      <c r="X41" s="85">
        <f t="shared" si="1"/>
        <v>15.6</v>
      </c>
      <c r="Y41" s="85"/>
    </row>
    <row r="42" spans="1:25" s="7" customFormat="1" ht="12.75" customHeight="1">
      <c r="A42" s="183"/>
      <c r="B42" s="53" t="s">
        <v>294</v>
      </c>
      <c r="C42" s="60" t="s">
        <v>295</v>
      </c>
      <c r="D42" s="48"/>
      <c r="E42" s="59"/>
      <c r="F42" s="48"/>
      <c r="G42" s="85"/>
      <c r="H42" s="48"/>
      <c r="I42" s="85"/>
      <c r="J42" s="162">
        <v>13</v>
      </c>
      <c r="K42" s="85">
        <v>15.6</v>
      </c>
      <c r="L42" s="162"/>
      <c r="M42" s="85"/>
      <c r="N42" s="162"/>
      <c r="O42" s="85"/>
      <c r="P42" s="48"/>
      <c r="Q42" s="85"/>
      <c r="R42" s="48"/>
      <c r="S42" s="85"/>
      <c r="T42" s="48"/>
      <c r="U42" s="106"/>
      <c r="V42" s="48"/>
      <c r="W42" s="85"/>
      <c r="X42" s="85">
        <f t="shared" si="1"/>
        <v>15.6</v>
      </c>
      <c r="Y42" s="85"/>
    </row>
    <row r="43" spans="1:25" s="7" customFormat="1" ht="12.75" customHeight="1">
      <c r="A43" s="179">
        <v>39</v>
      </c>
      <c r="B43" s="60" t="s">
        <v>313</v>
      </c>
      <c r="C43" s="60" t="s">
        <v>93</v>
      </c>
      <c r="D43" s="172"/>
      <c r="E43" s="59"/>
      <c r="F43" s="172"/>
      <c r="G43" s="85"/>
      <c r="H43" s="172"/>
      <c r="I43" s="85"/>
      <c r="J43" s="172"/>
      <c r="K43" s="85"/>
      <c r="L43" s="172"/>
      <c r="M43" s="85"/>
      <c r="N43" s="172"/>
      <c r="O43" s="85"/>
      <c r="P43" s="172"/>
      <c r="Q43" s="85"/>
      <c r="R43" s="172"/>
      <c r="S43" s="85"/>
      <c r="T43" s="172"/>
      <c r="U43" s="106"/>
      <c r="V43" s="172">
        <v>9</v>
      </c>
      <c r="W43" s="85">
        <v>14.8</v>
      </c>
      <c r="X43" s="85">
        <f t="shared" si="1"/>
        <v>14.8</v>
      </c>
      <c r="Y43" s="85"/>
    </row>
    <row r="44" spans="1:25" s="7" customFormat="1" ht="12.75" customHeight="1">
      <c r="A44" s="182">
        <v>40</v>
      </c>
      <c r="B44" s="53" t="s">
        <v>44</v>
      </c>
      <c r="C44" s="47" t="s">
        <v>15</v>
      </c>
      <c r="D44" s="48"/>
      <c r="E44" s="59"/>
      <c r="F44" s="48"/>
      <c r="G44" s="85"/>
      <c r="H44" s="48"/>
      <c r="I44" s="85"/>
      <c r="J44" s="162">
        <v>14</v>
      </c>
      <c r="K44" s="85">
        <v>14.4</v>
      </c>
      <c r="L44" s="162"/>
      <c r="M44" s="85"/>
      <c r="N44" s="162"/>
      <c r="O44" s="85"/>
      <c r="P44" s="48"/>
      <c r="Q44" s="85"/>
      <c r="R44" s="48"/>
      <c r="S44" s="85"/>
      <c r="T44" s="48"/>
      <c r="U44" s="106"/>
      <c r="V44" s="48"/>
      <c r="W44" s="9"/>
      <c r="X44" s="85">
        <f t="shared" si="1"/>
        <v>14.4</v>
      </c>
      <c r="Y44" s="85"/>
    </row>
    <row r="45" spans="1:25" s="7" customFormat="1" ht="12.75" customHeight="1">
      <c r="A45" s="183"/>
      <c r="B45" s="47" t="s">
        <v>306</v>
      </c>
      <c r="C45" s="47" t="s">
        <v>64</v>
      </c>
      <c r="D45" s="56"/>
      <c r="E45" s="18"/>
      <c r="F45" s="48"/>
      <c r="G45" s="9"/>
      <c r="H45" s="48"/>
      <c r="I45" s="9"/>
      <c r="J45" s="48"/>
      <c r="K45" s="9"/>
      <c r="L45" s="48"/>
      <c r="M45" s="9"/>
      <c r="N45" s="48"/>
      <c r="O45" s="9"/>
      <c r="P45" s="48">
        <v>14</v>
      </c>
      <c r="Q45" s="85">
        <v>14.4</v>
      </c>
      <c r="R45" s="48"/>
      <c r="S45" s="9"/>
      <c r="T45" s="48"/>
      <c r="U45" s="9"/>
      <c r="V45" s="48"/>
      <c r="W45" s="171"/>
      <c r="X45" s="85">
        <f t="shared" si="1"/>
        <v>14.4</v>
      </c>
      <c r="Y45" s="85"/>
    </row>
    <row r="46" spans="1:25" s="7" customFormat="1" ht="12.75" customHeight="1">
      <c r="A46" s="179">
        <v>42</v>
      </c>
      <c r="B46" s="53" t="s">
        <v>296</v>
      </c>
      <c r="C46" s="60" t="s">
        <v>18</v>
      </c>
      <c r="D46" s="48"/>
      <c r="E46" s="59"/>
      <c r="F46" s="48"/>
      <c r="G46" s="85"/>
      <c r="H46" s="48"/>
      <c r="I46" s="85"/>
      <c r="J46" s="162">
        <v>15</v>
      </c>
      <c r="K46" s="85">
        <v>13.2</v>
      </c>
      <c r="L46" s="162"/>
      <c r="M46" s="85"/>
      <c r="N46" s="162"/>
      <c r="O46" s="85"/>
      <c r="P46" s="48"/>
      <c r="Q46" s="85"/>
      <c r="R46" s="48"/>
      <c r="S46" s="85"/>
      <c r="T46" s="48"/>
      <c r="U46" s="106"/>
      <c r="V46" s="48"/>
      <c r="W46" s="85"/>
      <c r="X46" s="85">
        <f t="shared" si="1"/>
        <v>13.2</v>
      </c>
      <c r="Y46" s="85"/>
    </row>
    <row r="47" spans="1:25" s="7" customFormat="1" ht="12.75" customHeight="1">
      <c r="A47" s="179">
        <v>43</v>
      </c>
      <c r="B47" s="53" t="s">
        <v>299</v>
      </c>
      <c r="C47" s="60" t="s">
        <v>300</v>
      </c>
      <c r="D47" s="48"/>
      <c r="E47" s="59"/>
      <c r="F47" s="48"/>
      <c r="G47" s="85"/>
      <c r="H47" s="48"/>
      <c r="I47" s="85"/>
      <c r="J47" s="162"/>
      <c r="K47" s="85"/>
      <c r="L47" s="162"/>
      <c r="M47" s="85"/>
      <c r="N47" s="162">
        <v>3</v>
      </c>
      <c r="O47" s="85">
        <v>13</v>
      </c>
      <c r="P47" s="48"/>
      <c r="Q47" s="85"/>
      <c r="R47" s="48"/>
      <c r="S47" s="85"/>
      <c r="T47" s="48"/>
      <c r="U47" s="106"/>
      <c r="V47" s="48"/>
      <c r="W47" s="171"/>
      <c r="X47" s="85">
        <f t="shared" si="1"/>
        <v>13</v>
      </c>
      <c r="Y47" s="85"/>
    </row>
    <row r="48" spans="1:25" s="7" customFormat="1" ht="12.75" customHeight="1">
      <c r="A48" s="179">
        <v>44</v>
      </c>
      <c r="B48" s="60" t="s">
        <v>314</v>
      </c>
      <c r="C48" s="60" t="s">
        <v>315</v>
      </c>
      <c r="D48" s="172"/>
      <c r="E48" s="59"/>
      <c r="F48" s="172"/>
      <c r="G48" s="85"/>
      <c r="H48" s="172"/>
      <c r="I48" s="85"/>
      <c r="J48" s="172"/>
      <c r="K48" s="85"/>
      <c r="L48" s="172"/>
      <c r="M48" s="85"/>
      <c r="N48" s="172"/>
      <c r="O48" s="85"/>
      <c r="P48" s="172"/>
      <c r="Q48" s="85"/>
      <c r="R48" s="172"/>
      <c r="S48" s="85"/>
      <c r="T48" s="172"/>
      <c r="U48" s="106"/>
      <c r="V48" s="172">
        <v>11</v>
      </c>
      <c r="W48" s="85">
        <v>12.4</v>
      </c>
      <c r="X48" s="85">
        <f t="shared" si="1"/>
        <v>12.4</v>
      </c>
      <c r="Y48" s="85"/>
    </row>
    <row r="49" spans="1:25" s="7" customFormat="1" ht="12.75" customHeight="1">
      <c r="A49" s="182">
        <v>45</v>
      </c>
      <c r="B49" s="53" t="s">
        <v>297</v>
      </c>
      <c r="C49" s="60" t="s">
        <v>295</v>
      </c>
      <c r="D49" s="48"/>
      <c r="E49" s="59"/>
      <c r="F49" s="48"/>
      <c r="G49" s="85"/>
      <c r="H49" s="48"/>
      <c r="I49" s="85"/>
      <c r="J49" s="162">
        <v>16</v>
      </c>
      <c r="K49" s="85">
        <v>12</v>
      </c>
      <c r="L49" s="162"/>
      <c r="M49" s="85"/>
      <c r="N49" s="162"/>
      <c r="O49" s="85"/>
      <c r="P49" s="48"/>
      <c r="Q49" s="85"/>
      <c r="R49" s="48"/>
      <c r="S49" s="85"/>
      <c r="T49" s="48"/>
      <c r="U49" s="106"/>
      <c r="V49" s="48"/>
      <c r="W49" s="9"/>
      <c r="X49" s="85">
        <f t="shared" si="1"/>
        <v>12</v>
      </c>
      <c r="Y49" s="85"/>
    </row>
    <row r="50" spans="1:25" s="7" customFormat="1" ht="12.75" customHeight="1">
      <c r="A50" s="183"/>
      <c r="B50" s="18" t="s">
        <v>311</v>
      </c>
      <c r="C50" s="60" t="s">
        <v>66</v>
      </c>
      <c r="D50" s="48"/>
      <c r="E50" s="18"/>
      <c r="F50" s="48"/>
      <c r="G50" s="85"/>
      <c r="H50" s="48"/>
      <c r="I50" s="85"/>
      <c r="J50" s="48"/>
      <c r="K50" s="85"/>
      <c r="L50" s="162"/>
      <c r="M50" s="85"/>
      <c r="N50" s="48"/>
      <c r="O50" s="85"/>
      <c r="P50" s="48"/>
      <c r="Q50" s="85"/>
      <c r="R50" s="48">
        <v>14</v>
      </c>
      <c r="S50" s="85">
        <v>4.8</v>
      </c>
      <c r="T50" s="48"/>
      <c r="U50" s="106"/>
      <c r="V50" s="48">
        <v>17</v>
      </c>
      <c r="W50" s="85">
        <v>7.2</v>
      </c>
      <c r="X50" s="85">
        <f t="shared" si="1"/>
        <v>12</v>
      </c>
      <c r="Y50" s="85"/>
    </row>
    <row r="51" spans="1:25" s="7" customFormat="1" ht="12.75" customHeight="1">
      <c r="A51" s="179">
        <v>47</v>
      </c>
      <c r="B51" s="47" t="s">
        <v>105</v>
      </c>
      <c r="C51" s="47" t="s">
        <v>93</v>
      </c>
      <c r="D51" s="48"/>
      <c r="E51" s="49"/>
      <c r="F51" s="48"/>
      <c r="G51" s="171"/>
      <c r="H51" s="170"/>
      <c r="I51" s="171"/>
      <c r="J51" s="48"/>
      <c r="K51" s="9"/>
      <c r="L51" s="48"/>
      <c r="M51" s="9"/>
      <c r="N51" s="48"/>
      <c r="O51" s="9"/>
      <c r="P51" s="48"/>
      <c r="Q51" s="9"/>
      <c r="R51" s="170"/>
      <c r="S51" s="9"/>
      <c r="T51" s="48"/>
      <c r="U51" s="9"/>
      <c r="V51" s="48">
        <v>12</v>
      </c>
      <c r="W51" s="85">
        <v>11.2</v>
      </c>
      <c r="X51" s="85">
        <f t="shared" si="1"/>
        <v>11.2</v>
      </c>
      <c r="Y51" s="85"/>
    </row>
    <row r="52" spans="1:25" s="7" customFormat="1" ht="12.75" customHeight="1">
      <c r="A52" s="179">
        <v>48</v>
      </c>
      <c r="B52" s="47" t="s">
        <v>103</v>
      </c>
      <c r="C52" s="47" t="s">
        <v>104</v>
      </c>
      <c r="D52" s="48"/>
      <c r="E52" s="49"/>
      <c r="F52" s="48"/>
      <c r="G52" s="9"/>
      <c r="H52" s="48"/>
      <c r="I52" s="171"/>
      <c r="J52" s="48"/>
      <c r="K52" s="9"/>
      <c r="L52" s="48"/>
      <c r="M52" s="9"/>
      <c r="N52" s="48">
        <v>4</v>
      </c>
      <c r="O52" s="9">
        <v>11</v>
      </c>
      <c r="P52" s="48"/>
      <c r="Q52" s="9"/>
      <c r="R52" s="48"/>
      <c r="S52" s="9"/>
      <c r="T52" s="162"/>
      <c r="U52" s="85"/>
      <c r="V52" s="48"/>
      <c r="W52" s="9"/>
      <c r="X52" s="85">
        <f t="shared" si="1"/>
        <v>11</v>
      </c>
      <c r="Y52" s="85"/>
    </row>
    <row r="53" spans="1:25" s="7" customFormat="1" ht="12.75" customHeight="1">
      <c r="A53" s="179">
        <v>49</v>
      </c>
      <c r="B53" s="60" t="s">
        <v>101</v>
      </c>
      <c r="C53" s="60" t="s">
        <v>13</v>
      </c>
      <c r="D53" s="48"/>
      <c r="E53" s="49"/>
      <c r="F53" s="48"/>
      <c r="G53" s="171"/>
      <c r="H53" s="48"/>
      <c r="I53" s="171"/>
      <c r="J53" s="48"/>
      <c r="K53" s="9"/>
      <c r="L53" s="48"/>
      <c r="M53" s="9"/>
      <c r="N53" s="48"/>
      <c r="O53" s="9"/>
      <c r="P53" s="48">
        <v>17</v>
      </c>
      <c r="Q53" s="85">
        <v>10.8</v>
      </c>
      <c r="R53" s="48"/>
      <c r="S53" s="9"/>
      <c r="T53" s="48"/>
      <c r="U53" s="9"/>
      <c r="V53" s="48"/>
      <c r="W53" s="85"/>
      <c r="X53" s="85">
        <f t="shared" si="1"/>
        <v>10.8</v>
      </c>
      <c r="Y53" s="85"/>
    </row>
    <row r="54" spans="1:25" s="7" customFormat="1" ht="12.75" customHeight="1">
      <c r="A54" s="179">
        <v>50</v>
      </c>
      <c r="B54" s="60" t="s">
        <v>217</v>
      </c>
      <c r="C54" s="60" t="s">
        <v>83</v>
      </c>
      <c r="D54" s="172"/>
      <c r="E54" s="59"/>
      <c r="F54" s="172"/>
      <c r="G54" s="85"/>
      <c r="H54" s="172"/>
      <c r="I54" s="85"/>
      <c r="J54" s="172"/>
      <c r="K54" s="85"/>
      <c r="L54" s="172"/>
      <c r="M54" s="85"/>
      <c r="N54" s="172"/>
      <c r="O54" s="85"/>
      <c r="P54" s="172"/>
      <c r="Q54" s="85"/>
      <c r="R54" s="172"/>
      <c r="S54" s="85"/>
      <c r="T54" s="172"/>
      <c r="U54" s="106"/>
      <c r="V54" s="172">
        <v>13</v>
      </c>
      <c r="W54" s="85">
        <v>10.4</v>
      </c>
      <c r="X54" s="85">
        <f t="shared" si="1"/>
        <v>10.4</v>
      </c>
      <c r="Y54" s="85"/>
    </row>
    <row r="55" spans="1:25" s="7" customFormat="1" ht="12.75" customHeight="1">
      <c r="A55" s="182">
        <v>51</v>
      </c>
      <c r="B55" s="18" t="s">
        <v>317</v>
      </c>
      <c r="C55" s="60" t="s">
        <v>13</v>
      </c>
      <c r="D55" s="48"/>
      <c r="E55" s="18"/>
      <c r="F55" s="48"/>
      <c r="G55" s="85"/>
      <c r="H55" s="48"/>
      <c r="I55" s="85"/>
      <c r="J55" s="48"/>
      <c r="K55" s="85"/>
      <c r="L55" s="162">
        <v>10</v>
      </c>
      <c r="M55" s="85">
        <v>10.2</v>
      </c>
      <c r="N55" s="48"/>
      <c r="O55" s="85"/>
      <c r="P55" s="48"/>
      <c r="Q55" s="85"/>
      <c r="R55" s="48"/>
      <c r="S55" s="85"/>
      <c r="T55" s="48"/>
      <c r="U55" s="106"/>
      <c r="V55" s="48"/>
      <c r="W55" s="85"/>
      <c r="X55" s="85">
        <f t="shared" si="1"/>
        <v>10.2</v>
      </c>
      <c r="Y55" s="85"/>
    </row>
    <row r="56" spans="1:25" s="7" customFormat="1" ht="12.75" customHeight="1">
      <c r="A56" s="183"/>
      <c r="B56" s="53" t="s">
        <v>301</v>
      </c>
      <c r="C56" s="60" t="s">
        <v>274</v>
      </c>
      <c r="D56" s="48"/>
      <c r="E56" s="59"/>
      <c r="F56" s="48"/>
      <c r="G56" s="85"/>
      <c r="H56" s="48"/>
      <c r="I56" s="85"/>
      <c r="J56" s="162"/>
      <c r="K56" s="85"/>
      <c r="L56" s="162"/>
      <c r="M56" s="85"/>
      <c r="N56" s="162">
        <v>5</v>
      </c>
      <c r="O56" s="85">
        <v>10.2</v>
      </c>
      <c r="P56" s="48"/>
      <c r="Q56" s="85"/>
      <c r="R56" s="48"/>
      <c r="S56" s="85"/>
      <c r="T56" s="48"/>
      <c r="U56" s="106"/>
      <c r="V56" s="48"/>
      <c r="W56" s="9"/>
      <c r="X56" s="85">
        <f t="shared" si="1"/>
        <v>10.2</v>
      </c>
      <c r="Y56" s="85"/>
    </row>
    <row r="57" spans="1:25" s="7" customFormat="1" ht="12.75" customHeight="1">
      <c r="A57" s="182">
        <v>53</v>
      </c>
      <c r="B57" s="53" t="s">
        <v>298</v>
      </c>
      <c r="C57" s="60" t="s">
        <v>295</v>
      </c>
      <c r="D57" s="48"/>
      <c r="E57" s="59"/>
      <c r="F57" s="48"/>
      <c r="G57" s="85"/>
      <c r="H57" s="48"/>
      <c r="I57" s="85"/>
      <c r="J57" s="162">
        <v>18</v>
      </c>
      <c r="K57" s="85">
        <v>9.6</v>
      </c>
      <c r="L57" s="162"/>
      <c r="M57" s="85"/>
      <c r="N57" s="162"/>
      <c r="O57" s="85"/>
      <c r="P57" s="48"/>
      <c r="Q57" s="85"/>
      <c r="R57" s="48"/>
      <c r="S57" s="85"/>
      <c r="T57" s="48"/>
      <c r="U57" s="106"/>
      <c r="V57" s="48"/>
      <c r="W57" s="171"/>
      <c r="X57" s="85">
        <f t="shared" si="1"/>
        <v>9.6</v>
      </c>
      <c r="Y57" s="85"/>
    </row>
    <row r="58" spans="1:25" s="7" customFormat="1" ht="12.75" customHeight="1">
      <c r="A58" s="183"/>
      <c r="B58" s="60" t="s">
        <v>316</v>
      </c>
      <c r="C58" s="60" t="s">
        <v>315</v>
      </c>
      <c r="D58" s="172"/>
      <c r="E58" s="59"/>
      <c r="F58" s="172"/>
      <c r="G58" s="85"/>
      <c r="H58" s="172"/>
      <c r="I58" s="85"/>
      <c r="J58" s="172"/>
      <c r="K58" s="85"/>
      <c r="L58" s="172"/>
      <c r="M58" s="85"/>
      <c r="N58" s="172"/>
      <c r="O58" s="85"/>
      <c r="P58" s="172"/>
      <c r="Q58" s="85"/>
      <c r="R58" s="172"/>
      <c r="S58" s="85"/>
      <c r="T58" s="172"/>
      <c r="U58" s="106"/>
      <c r="V58" s="172">
        <v>14</v>
      </c>
      <c r="W58" s="85">
        <v>9.6</v>
      </c>
      <c r="X58" s="85">
        <f t="shared" si="1"/>
        <v>9.6</v>
      </c>
      <c r="Y58" s="85"/>
    </row>
    <row r="59" spans="1:25" s="28" customFormat="1" ht="12.75">
      <c r="A59" s="179">
        <v>55</v>
      </c>
      <c r="B59" s="53" t="s">
        <v>302</v>
      </c>
      <c r="C59" s="60" t="s">
        <v>285</v>
      </c>
      <c r="D59" s="48"/>
      <c r="E59" s="59"/>
      <c r="F59" s="48"/>
      <c r="G59" s="85"/>
      <c r="H59" s="48"/>
      <c r="I59" s="85"/>
      <c r="J59" s="162"/>
      <c r="K59" s="85"/>
      <c r="L59" s="162"/>
      <c r="M59" s="85"/>
      <c r="N59" s="162">
        <v>6</v>
      </c>
      <c r="O59" s="85">
        <v>9.4</v>
      </c>
      <c r="P59" s="48"/>
      <c r="Q59" s="85"/>
      <c r="R59" s="48"/>
      <c r="S59" s="85"/>
      <c r="T59" s="48"/>
      <c r="U59" s="106"/>
      <c r="V59" s="48"/>
      <c r="W59" s="85"/>
      <c r="X59" s="85">
        <f t="shared" si="1"/>
        <v>9.4</v>
      </c>
      <c r="Y59" s="85"/>
    </row>
    <row r="60" spans="1:25" s="28" customFormat="1" ht="12.75">
      <c r="A60" s="179">
        <v>56</v>
      </c>
      <c r="B60" s="53" t="s">
        <v>303</v>
      </c>
      <c r="C60" s="60" t="s">
        <v>274</v>
      </c>
      <c r="D60" s="48"/>
      <c r="E60" s="59"/>
      <c r="F60" s="48"/>
      <c r="G60" s="85"/>
      <c r="H60" s="48"/>
      <c r="I60" s="85"/>
      <c r="J60" s="162"/>
      <c r="K60" s="85"/>
      <c r="L60" s="162"/>
      <c r="M60" s="85"/>
      <c r="N60" s="162">
        <v>7</v>
      </c>
      <c r="O60" s="85">
        <v>8.6</v>
      </c>
      <c r="P60" s="48"/>
      <c r="Q60" s="85"/>
      <c r="R60" s="48"/>
      <c r="S60" s="85"/>
      <c r="T60" s="48"/>
      <c r="U60" s="106"/>
      <c r="V60" s="48"/>
      <c r="W60" s="171"/>
      <c r="X60" s="85">
        <f t="shared" si="1"/>
        <v>8.6</v>
      </c>
      <c r="Y60" s="85"/>
    </row>
    <row r="61" spans="1:25" ht="12.75">
      <c r="A61" s="179">
        <v>57</v>
      </c>
      <c r="B61" s="18" t="s">
        <v>291</v>
      </c>
      <c r="C61" s="18" t="s">
        <v>30</v>
      </c>
      <c r="D61" s="48"/>
      <c r="E61" s="18"/>
      <c r="F61" s="48"/>
      <c r="G61" s="85"/>
      <c r="H61" s="48"/>
      <c r="I61" s="85"/>
      <c r="J61" s="48"/>
      <c r="K61" s="85"/>
      <c r="L61" s="162">
        <v>12</v>
      </c>
      <c r="M61" s="85">
        <v>8.4</v>
      </c>
      <c r="N61" s="48"/>
      <c r="O61" s="85"/>
      <c r="P61" s="48"/>
      <c r="Q61" s="85"/>
      <c r="R61" s="48"/>
      <c r="S61" s="85"/>
      <c r="T61" s="48"/>
      <c r="U61" s="106"/>
      <c r="V61" s="48"/>
      <c r="W61" s="85"/>
      <c r="X61" s="85">
        <f t="shared" si="1"/>
        <v>8.4</v>
      </c>
      <c r="Y61" s="85"/>
    </row>
    <row r="62" spans="1:25" ht="12.75">
      <c r="A62" s="179">
        <v>58</v>
      </c>
      <c r="B62" s="53" t="s">
        <v>304</v>
      </c>
      <c r="C62" s="60" t="s">
        <v>71</v>
      </c>
      <c r="D62" s="48"/>
      <c r="E62" s="59"/>
      <c r="F62" s="48"/>
      <c r="G62" s="85"/>
      <c r="H62" s="48"/>
      <c r="I62" s="85"/>
      <c r="J62" s="162"/>
      <c r="K62" s="85"/>
      <c r="L62" s="162"/>
      <c r="M62" s="85"/>
      <c r="N62" s="162">
        <v>8</v>
      </c>
      <c r="O62" s="85">
        <v>8</v>
      </c>
      <c r="P62" s="48"/>
      <c r="Q62" s="85"/>
      <c r="R62" s="48"/>
      <c r="S62" s="85"/>
      <c r="T62" s="48"/>
      <c r="U62" s="106"/>
      <c r="V62" s="48"/>
      <c r="W62" s="9"/>
      <c r="X62" s="85">
        <f t="shared" si="1"/>
        <v>8</v>
      </c>
      <c r="Y62" s="85"/>
    </row>
    <row r="63" spans="1:25" ht="12.75">
      <c r="A63" s="179">
        <v>59</v>
      </c>
      <c r="B63" s="47" t="s">
        <v>310</v>
      </c>
      <c r="C63" s="47" t="s">
        <v>75</v>
      </c>
      <c r="D63" s="48"/>
      <c r="E63" s="49"/>
      <c r="F63" s="48"/>
      <c r="G63" s="171"/>
      <c r="H63" s="48"/>
      <c r="I63" s="171"/>
      <c r="J63" s="48"/>
      <c r="K63" s="9"/>
      <c r="L63" s="48"/>
      <c r="M63" s="9"/>
      <c r="N63" s="48"/>
      <c r="O63" s="9"/>
      <c r="P63" s="48"/>
      <c r="Q63" s="9"/>
      <c r="R63" s="48">
        <v>9</v>
      </c>
      <c r="S63" s="85">
        <v>7.4</v>
      </c>
      <c r="T63" s="48"/>
      <c r="U63" s="9"/>
      <c r="V63" s="48"/>
      <c r="W63" s="9"/>
      <c r="X63" s="85">
        <f t="shared" si="1"/>
        <v>7.4</v>
      </c>
      <c r="Y63" s="85"/>
    </row>
    <row r="64" spans="1:25" ht="12.75">
      <c r="A64" s="179">
        <v>60</v>
      </c>
      <c r="B64" s="47" t="s">
        <v>107</v>
      </c>
      <c r="C64" s="47" t="s">
        <v>75</v>
      </c>
      <c r="D64" s="48"/>
      <c r="E64" s="49"/>
      <c r="F64" s="48"/>
      <c r="G64" s="171"/>
      <c r="H64" s="48"/>
      <c r="I64" s="171"/>
      <c r="J64" s="48"/>
      <c r="K64" s="9"/>
      <c r="L64" s="48"/>
      <c r="M64" s="9"/>
      <c r="N64" s="48"/>
      <c r="O64" s="9"/>
      <c r="P64" s="48"/>
      <c r="Q64" s="9"/>
      <c r="R64" s="48">
        <v>12</v>
      </c>
      <c r="S64" s="85">
        <v>5.6</v>
      </c>
      <c r="T64" s="48"/>
      <c r="U64" s="9"/>
      <c r="V64" s="48"/>
      <c r="W64" s="171"/>
      <c r="X64" s="85">
        <f t="shared" si="1"/>
        <v>5.6</v>
      </c>
      <c r="Y64" s="85"/>
    </row>
    <row r="65" spans="1:25" ht="12.75">
      <c r="A65" s="179">
        <v>61</v>
      </c>
      <c r="B65" s="60" t="s">
        <v>312</v>
      </c>
      <c r="C65" s="47" t="s">
        <v>75</v>
      </c>
      <c r="D65" s="48"/>
      <c r="E65" s="49"/>
      <c r="F65" s="48"/>
      <c r="G65" s="171"/>
      <c r="H65" s="48"/>
      <c r="I65" s="85"/>
      <c r="J65" s="48"/>
      <c r="K65" s="9"/>
      <c r="L65" s="48"/>
      <c r="M65" s="9"/>
      <c r="N65" s="48"/>
      <c r="O65" s="9"/>
      <c r="P65" s="48"/>
      <c r="Q65" s="9"/>
      <c r="R65" s="48">
        <v>15</v>
      </c>
      <c r="S65" s="85">
        <v>4.4</v>
      </c>
      <c r="T65" s="48"/>
      <c r="U65" s="106"/>
      <c r="V65" s="48"/>
      <c r="W65" s="171"/>
      <c r="X65" s="85">
        <f t="shared" si="1"/>
        <v>4.4</v>
      </c>
      <c r="Y65" s="85"/>
    </row>
    <row r="66" spans="4:21" ht="12.75">
      <c r="D66" s="63"/>
      <c r="E66" s="166"/>
      <c r="F66" s="175"/>
      <c r="G66" s="176"/>
      <c r="H66" s="176"/>
      <c r="I66" s="167"/>
      <c r="J66" s="26"/>
      <c r="K66" s="26"/>
      <c r="L66" s="26"/>
      <c r="M66" s="26"/>
      <c r="R66" s="26"/>
      <c r="S66" s="26"/>
      <c r="T66" s="64"/>
      <c r="U66" s="64"/>
    </row>
    <row r="67" spans="4:21" ht="12.75">
      <c r="D67" s="63"/>
      <c r="E67" s="166"/>
      <c r="F67" s="177"/>
      <c r="G67" s="176"/>
      <c r="H67" s="176"/>
      <c r="I67" s="167"/>
      <c r="J67" s="169"/>
      <c r="K67" s="26"/>
      <c r="L67" s="26"/>
      <c r="M67" s="26"/>
      <c r="R67" s="26"/>
      <c r="S67" s="26"/>
      <c r="T67" s="64"/>
      <c r="U67" s="64"/>
    </row>
    <row r="68" spans="4:21" ht="12.75">
      <c r="D68" s="63"/>
      <c r="E68" s="166"/>
      <c r="F68" s="177"/>
      <c r="G68" s="176"/>
      <c r="H68" s="176"/>
      <c r="I68" s="167"/>
      <c r="J68" s="169"/>
      <c r="K68" s="26"/>
      <c r="L68" s="26"/>
      <c r="M68" s="26"/>
      <c r="R68" s="26"/>
      <c r="S68" s="26"/>
      <c r="T68" s="64"/>
      <c r="U68" s="64"/>
    </row>
    <row r="69" spans="4:21" ht="12.75">
      <c r="D69" s="63"/>
      <c r="E69" s="166"/>
      <c r="F69" s="177"/>
      <c r="G69" s="176"/>
      <c r="H69" s="176"/>
      <c r="I69" s="167"/>
      <c r="J69" s="169"/>
      <c r="K69" s="26"/>
      <c r="L69" s="26"/>
      <c r="M69" s="26"/>
      <c r="R69" s="26"/>
      <c r="S69" s="26"/>
      <c r="T69" s="64"/>
      <c r="U69" s="64"/>
    </row>
    <row r="70" spans="4:21" ht="12.75">
      <c r="D70" s="63"/>
      <c r="E70" s="166"/>
      <c r="F70" s="177"/>
      <c r="G70" s="176"/>
      <c r="H70" s="176"/>
      <c r="I70" s="167"/>
      <c r="J70" s="169"/>
      <c r="K70" s="26"/>
      <c r="L70" s="26"/>
      <c r="M70" s="26"/>
      <c r="R70" s="26"/>
      <c r="S70" s="26"/>
      <c r="T70" s="64"/>
      <c r="U70" s="64"/>
    </row>
    <row r="71" spans="4:21" ht="12.75">
      <c r="D71" s="63"/>
      <c r="E71" s="166"/>
      <c r="F71" s="177"/>
      <c r="G71" s="176"/>
      <c r="H71" s="176"/>
      <c r="I71" s="167"/>
      <c r="J71" s="169"/>
      <c r="K71" s="26"/>
      <c r="L71" s="26"/>
      <c r="M71" s="26"/>
      <c r="R71" s="26"/>
      <c r="S71" s="26"/>
      <c r="T71" s="64"/>
      <c r="U71" s="64"/>
    </row>
    <row r="72" spans="4:21" ht="12.75">
      <c r="D72" s="26"/>
      <c r="E72" s="28"/>
      <c r="F72" s="26"/>
      <c r="G72" s="26"/>
      <c r="H72" s="26"/>
      <c r="I72" s="26"/>
      <c r="J72" s="169"/>
      <c r="K72" s="26"/>
      <c r="L72" s="26"/>
      <c r="M72" s="26"/>
      <c r="R72" s="26"/>
      <c r="S72" s="26"/>
      <c r="T72" s="64"/>
      <c r="U72" s="64"/>
    </row>
    <row r="73" spans="4:21" ht="12.75">
      <c r="D73" s="26"/>
      <c r="E73" s="28"/>
      <c r="F73" s="26"/>
      <c r="G73" s="26"/>
      <c r="H73" s="26"/>
      <c r="I73" s="26"/>
      <c r="J73" s="169"/>
      <c r="K73" s="26"/>
      <c r="L73" s="26"/>
      <c r="M73" s="26"/>
      <c r="R73" s="26"/>
      <c r="S73" s="26"/>
      <c r="T73" s="64"/>
      <c r="U73" s="64"/>
    </row>
    <row r="74" spans="4:19" ht="12.75">
      <c r="D74" s="26"/>
      <c r="E74" s="28"/>
      <c r="F74" s="26"/>
      <c r="G74" s="26"/>
      <c r="H74" s="26"/>
      <c r="I74" s="26"/>
      <c r="J74" s="169"/>
      <c r="K74" s="26"/>
      <c r="L74" s="26"/>
      <c r="M74" s="26"/>
      <c r="R74" s="26"/>
      <c r="S74" s="26"/>
    </row>
  </sheetData>
  <sheetProtection/>
  <mergeCells count="9">
    <mergeCell ref="A1:Y1"/>
    <mergeCell ref="A2:Y2"/>
    <mergeCell ref="A55:A56"/>
    <mergeCell ref="A57:A58"/>
    <mergeCell ref="B4:C4"/>
    <mergeCell ref="A35:A36"/>
    <mergeCell ref="A41:A42"/>
    <mergeCell ref="A44:A45"/>
    <mergeCell ref="A49:A50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zoomScale="80" zoomScaleNormal="80" zoomScalePageLayoutView="0" workbookViewId="0" topLeftCell="A4">
      <selection activeCell="L8" sqref="L8"/>
    </sheetView>
  </sheetViews>
  <sheetFormatPr defaultColWidth="9.00390625" defaultRowHeight="12.75"/>
  <cols>
    <col min="1" max="1" width="5.875" style="0" customWidth="1"/>
    <col min="2" max="2" width="22.625" style="0" customWidth="1"/>
    <col min="3" max="3" width="14.375" style="0" customWidth="1"/>
    <col min="4" max="4" width="8.75390625" style="4" customWidth="1"/>
    <col min="5" max="5" width="6.375" style="0" customWidth="1"/>
    <col min="6" max="6" width="8.375" style="0" customWidth="1"/>
    <col min="7" max="7" width="6.375" style="0" customWidth="1"/>
    <col min="8" max="8" width="10.375" style="0" customWidth="1"/>
    <col min="9" max="9" width="6.375" style="0" customWidth="1"/>
    <col min="10" max="10" width="8.375" style="4" customWidth="1"/>
    <col min="11" max="11" width="6.375" style="0" customWidth="1"/>
    <col min="12" max="12" width="7.375" style="4" customWidth="1"/>
    <col min="13" max="13" width="6.375" style="0" customWidth="1"/>
    <col min="14" max="14" width="9.00390625" style="4" customWidth="1"/>
    <col min="15" max="15" width="6.375" style="0" customWidth="1"/>
    <col min="16" max="16" width="7.75390625" style="0" bestFit="1" customWidth="1"/>
    <col min="17" max="17" width="6.375" style="0" customWidth="1"/>
    <col min="18" max="18" width="5.625" style="4" customWidth="1"/>
    <col min="19" max="19" width="6.375" style="0" customWidth="1"/>
    <col min="20" max="20" width="6.25390625" style="4" customWidth="1"/>
    <col min="21" max="21" width="6.375" style="0" customWidth="1"/>
    <col min="22" max="22" width="10.125" style="4" customWidth="1"/>
    <col min="23" max="23" width="6.375" style="0" customWidth="1"/>
    <col min="24" max="24" width="7.375" style="0" customWidth="1"/>
  </cols>
  <sheetData>
    <row r="1" spans="1:24" ht="18">
      <c r="A1" s="23" t="s">
        <v>50</v>
      </c>
      <c r="B1" s="23"/>
      <c r="C1" s="23"/>
      <c r="D1" s="24"/>
      <c r="E1" s="25"/>
      <c r="F1" s="24"/>
      <c r="G1" s="23"/>
      <c r="H1" s="24"/>
      <c r="I1" s="23"/>
      <c r="J1" s="26"/>
      <c r="K1" s="27"/>
      <c r="L1" s="26"/>
      <c r="M1" s="27"/>
      <c r="N1" s="26"/>
      <c r="O1" s="28"/>
      <c r="Q1" s="28"/>
      <c r="R1" s="26"/>
      <c r="S1" s="28"/>
      <c r="T1" s="26"/>
      <c r="U1" s="28"/>
      <c r="V1" s="26"/>
      <c r="W1" s="29"/>
      <c r="X1" s="28"/>
    </row>
    <row r="2" spans="1:24" ht="12.75">
      <c r="A2" s="30" t="s">
        <v>51</v>
      </c>
      <c r="B2" s="31"/>
      <c r="C2" s="31"/>
      <c r="D2" s="32"/>
      <c r="E2" s="33"/>
      <c r="F2" s="32"/>
      <c r="G2" s="31"/>
      <c r="H2" s="32"/>
      <c r="I2" s="31"/>
      <c r="J2" s="26"/>
      <c r="K2" s="27"/>
      <c r="L2" s="26"/>
      <c r="M2" s="27"/>
      <c r="N2" s="26"/>
      <c r="O2" s="28"/>
      <c r="P2" s="28"/>
      <c r="Q2" s="28"/>
      <c r="R2" s="26"/>
      <c r="S2" s="28"/>
      <c r="T2" s="26"/>
      <c r="U2" s="28"/>
      <c r="V2" s="26"/>
      <c r="W2" s="29"/>
      <c r="X2" s="28"/>
    </row>
    <row r="3" spans="1:24" ht="36">
      <c r="A3" s="34" t="s">
        <v>2</v>
      </c>
      <c r="B3" s="34" t="s">
        <v>3</v>
      </c>
      <c r="C3" s="34" t="s">
        <v>4</v>
      </c>
      <c r="D3" s="35" t="s">
        <v>52</v>
      </c>
      <c r="E3" s="35" t="s">
        <v>6</v>
      </c>
      <c r="F3" s="36" t="s">
        <v>53</v>
      </c>
      <c r="G3" s="34" t="s">
        <v>6</v>
      </c>
      <c r="H3" s="35" t="s">
        <v>54</v>
      </c>
      <c r="I3" s="34" t="s">
        <v>6</v>
      </c>
      <c r="J3" s="37" t="s">
        <v>55</v>
      </c>
      <c r="K3" s="34" t="s">
        <v>6</v>
      </c>
      <c r="L3" s="36" t="s">
        <v>56</v>
      </c>
      <c r="M3" s="34" t="s">
        <v>6</v>
      </c>
      <c r="N3" s="37" t="s">
        <v>43</v>
      </c>
      <c r="O3" s="34" t="s">
        <v>6</v>
      </c>
      <c r="P3" s="38" t="s">
        <v>57</v>
      </c>
      <c r="Q3" s="34" t="s">
        <v>6</v>
      </c>
      <c r="R3" s="35" t="s">
        <v>58</v>
      </c>
      <c r="S3" s="34" t="s">
        <v>6</v>
      </c>
      <c r="T3" s="35" t="s">
        <v>59</v>
      </c>
      <c r="U3" s="34" t="s">
        <v>6</v>
      </c>
      <c r="V3" s="37" t="s">
        <v>60</v>
      </c>
      <c r="W3" s="34" t="s">
        <v>6</v>
      </c>
      <c r="X3" s="34" t="s">
        <v>61</v>
      </c>
    </row>
    <row r="4" spans="1:24" ht="12.75">
      <c r="A4" s="39"/>
      <c r="B4" s="184" t="s">
        <v>11</v>
      </c>
      <c r="C4" s="185"/>
      <c r="D4" s="40">
        <v>0.5</v>
      </c>
      <c r="E4" s="41"/>
      <c r="F4" s="40">
        <v>0.6</v>
      </c>
      <c r="G4" s="39"/>
      <c r="H4" s="42">
        <v>0.6</v>
      </c>
      <c r="I4" s="40"/>
      <c r="J4" s="42">
        <v>0.4</v>
      </c>
      <c r="K4" s="40"/>
      <c r="L4" s="40">
        <v>0.2</v>
      </c>
      <c r="M4" s="40"/>
      <c r="N4" s="43">
        <v>0.4</v>
      </c>
      <c r="O4" s="44"/>
      <c r="P4" s="43">
        <v>0.4</v>
      </c>
      <c r="Q4" s="44"/>
      <c r="R4" s="43">
        <v>0.2</v>
      </c>
      <c r="S4" s="44"/>
      <c r="T4" s="43">
        <v>0.2</v>
      </c>
      <c r="U4" s="44"/>
      <c r="V4" s="43">
        <v>1</v>
      </c>
      <c r="W4" s="45"/>
      <c r="X4" s="43"/>
    </row>
    <row r="5" spans="1:24" s="7" customFormat="1" ht="12.75" customHeight="1">
      <c r="A5" s="46">
        <v>1</v>
      </c>
      <c r="B5" s="47" t="s">
        <v>27</v>
      </c>
      <c r="C5" s="47" t="s">
        <v>13</v>
      </c>
      <c r="D5" s="48">
        <v>7</v>
      </c>
      <c r="E5" s="49">
        <v>21.5</v>
      </c>
      <c r="F5" s="48">
        <v>5</v>
      </c>
      <c r="G5" s="50">
        <v>30.6</v>
      </c>
      <c r="H5" s="48">
        <v>6</v>
      </c>
      <c r="I5" s="50">
        <v>28.2</v>
      </c>
      <c r="J5" s="48">
        <v>1</v>
      </c>
      <c r="K5" s="12">
        <v>40</v>
      </c>
      <c r="L5" s="48"/>
      <c r="M5" s="18"/>
      <c r="N5" s="48">
        <v>5</v>
      </c>
      <c r="O5" s="12">
        <v>20.4</v>
      </c>
      <c r="P5" s="48">
        <v>1</v>
      </c>
      <c r="Q5" s="12">
        <v>40</v>
      </c>
      <c r="R5" s="48"/>
      <c r="S5" s="12"/>
      <c r="T5" s="48"/>
      <c r="U5" s="12"/>
      <c r="V5" s="48">
        <v>3</v>
      </c>
      <c r="W5" s="49">
        <v>65</v>
      </c>
      <c r="X5" s="51">
        <v>245.7</v>
      </c>
    </row>
    <row r="6" spans="1:24" s="7" customFormat="1" ht="12.75" customHeight="1">
      <c r="A6" s="46">
        <v>2</v>
      </c>
      <c r="B6" s="47" t="s">
        <v>62</v>
      </c>
      <c r="C6" s="52" t="s">
        <v>63</v>
      </c>
      <c r="D6" s="48">
        <v>8</v>
      </c>
      <c r="E6" s="49">
        <v>20</v>
      </c>
      <c r="F6" s="48">
        <v>1</v>
      </c>
      <c r="G6" s="50">
        <v>60</v>
      </c>
      <c r="H6" s="48">
        <v>2</v>
      </c>
      <c r="I6" s="50">
        <v>48</v>
      </c>
      <c r="J6" s="48">
        <v>10</v>
      </c>
      <c r="K6" s="12">
        <v>13.6</v>
      </c>
      <c r="L6" s="48">
        <v>1</v>
      </c>
      <c r="M6" s="18">
        <v>20</v>
      </c>
      <c r="N6" s="48">
        <v>4</v>
      </c>
      <c r="O6" s="18">
        <v>22</v>
      </c>
      <c r="P6" s="48"/>
      <c r="Q6" s="18"/>
      <c r="R6" s="48"/>
      <c r="S6" s="18"/>
      <c r="T6" s="48"/>
      <c r="U6" s="18"/>
      <c r="V6" s="48">
        <v>5</v>
      </c>
      <c r="W6" s="53">
        <v>51</v>
      </c>
      <c r="X6" s="51">
        <v>234.6</v>
      </c>
    </row>
    <row r="7" spans="1:24" s="7" customFormat="1" ht="12.75" customHeight="1">
      <c r="A7" s="46">
        <v>3</v>
      </c>
      <c r="B7" s="47" t="s">
        <v>33</v>
      </c>
      <c r="C7" s="52" t="s">
        <v>15</v>
      </c>
      <c r="D7" s="48"/>
      <c r="E7" s="49"/>
      <c r="F7" s="48">
        <v>2</v>
      </c>
      <c r="G7" s="53">
        <v>48</v>
      </c>
      <c r="H7" s="48">
        <v>1</v>
      </c>
      <c r="I7" s="53">
        <v>60</v>
      </c>
      <c r="J7" s="48">
        <v>4</v>
      </c>
      <c r="K7" s="18">
        <v>22</v>
      </c>
      <c r="L7" s="48"/>
      <c r="M7" s="18"/>
      <c r="N7" s="48">
        <v>1</v>
      </c>
      <c r="O7" s="18">
        <v>40</v>
      </c>
      <c r="P7" s="48"/>
      <c r="Q7" s="18"/>
      <c r="R7" s="48"/>
      <c r="S7" s="18"/>
      <c r="T7" s="48"/>
      <c r="U7" s="18"/>
      <c r="V7" s="48">
        <v>4</v>
      </c>
      <c r="W7" s="49">
        <v>55</v>
      </c>
      <c r="X7" s="51">
        <v>225</v>
      </c>
    </row>
    <row r="8" spans="1:24" s="7" customFormat="1" ht="12.75" customHeight="1">
      <c r="A8" s="46">
        <v>4</v>
      </c>
      <c r="B8" s="47" t="s">
        <v>12</v>
      </c>
      <c r="C8" s="47" t="s">
        <v>64</v>
      </c>
      <c r="D8" s="48"/>
      <c r="E8" s="49"/>
      <c r="F8" s="48">
        <v>6</v>
      </c>
      <c r="G8" s="50">
        <v>28.2</v>
      </c>
      <c r="H8" s="54">
        <v>3</v>
      </c>
      <c r="I8" s="50">
        <v>39</v>
      </c>
      <c r="J8" s="48">
        <v>5</v>
      </c>
      <c r="K8" s="12">
        <v>20.4</v>
      </c>
      <c r="L8" s="48"/>
      <c r="M8" s="12"/>
      <c r="N8" s="48">
        <v>2</v>
      </c>
      <c r="O8" s="18">
        <v>32</v>
      </c>
      <c r="P8" s="48">
        <v>3</v>
      </c>
      <c r="Q8" s="18">
        <v>26</v>
      </c>
      <c r="R8" s="48"/>
      <c r="S8" s="18"/>
      <c r="T8" s="48"/>
      <c r="U8" s="18"/>
      <c r="V8" s="48">
        <v>7</v>
      </c>
      <c r="W8" s="55">
        <v>43</v>
      </c>
      <c r="X8" s="51">
        <v>188.6</v>
      </c>
    </row>
    <row r="9" spans="1:24" s="7" customFormat="1" ht="12.75" customHeight="1">
      <c r="A9" s="46">
        <v>5</v>
      </c>
      <c r="B9" s="47" t="s">
        <v>19</v>
      </c>
      <c r="C9" s="47" t="s">
        <v>15</v>
      </c>
      <c r="D9" s="48"/>
      <c r="E9" s="49"/>
      <c r="F9" s="48">
        <v>3</v>
      </c>
      <c r="G9" s="50">
        <v>39</v>
      </c>
      <c r="H9" s="48"/>
      <c r="I9" s="50"/>
      <c r="J9" s="48"/>
      <c r="K9" s="12"/>
      <c r="L9" s="48">
        <v>2</v>
      </c>
      <c r="M9" s="18">
        <v>16</v>
      </c>
      <c r="N9" s="48"/>
      <c r="O9" s="18"/>
      <c r="P9" s="48">
        <v>2</v>
      </c>
      <c r="Q9" s="18">
        <v>32</v>
      </c>
      <c r="R9" s="48"/>
      <c r="S9" s="18"/>
      <c r="T9" s="48"/>
      <c r="U9" s="18"/>
      <c r="V9" s="48">
        <v>2</v>
      </c>
      <c r="W9" s="53">
        <v>80</v>
      </c>
      <c r="X9" s="51">
        <v>167</v>
      </c>
    </row>
    <row r="10" spans="1:24" s="7" customFormat="1" ht="12.75" customHeight="1">
      <c r="A10" s="46">
        <v>6</v>
      </c>
      <c r="B10" s="47" t="s">
        <v>23</v>
      </c>
      <c r="C10" s="52" t="s">
        <v>18</v>
      </c>
      <c r="D10" s="48"/>
      <c r="E10" s="49"/>
      <c r="F10" s="48">
        <v>4</v>
      </c>
      <c r="G10" s="50">
        <v>33</v>
      </c>
      <c r="H10" s="48"/>
      <c r="I10" s="50"/>
      <c r="J10" s="48"/>
      <c r="K10" s="12"/>
      <c r="L10" s="48"/>
      <c r="M10" s="18"/>
      <c r="N10" s="48"/>
      <c r="O10" s="18"/>
      <c r="P10" s="48"/>
      <c r="Q10" s="18"/>
      <c r="R10" s="48"/>
      <c r="S10" s="18"/>
      <c r="T10" s="48">
        <v>1</v>
      </c>
      <c r="U10" s="18">
        <v>20</v>
      </c>
      <c r="V10" s="48">
        <v>1</v>
      </c>
      <c r="W10" s="53">
        <v>100</v>
      </c>
      <c r="X10" s="51">
        <v>153</v>
      </c>
    </row>
    <row r="11" spans="1:24" s="7" customFormat="1" ht="12.75" customHeight="1">
      <c r="A11" s="46">
        <v>7</v>
      </c>
      <c r="B11" s="47" t="s">
        <v>21</v>
      </c>
      <c r="C11" s="47" t="s">
        <v>18</v>
      </c>
      <c r="D11" s="48">
        <v>2</v>
      </c>
      <c r="E11" s="49">
        <v>40</v>
      </c>
      <c r="F11" s="48">
        <v>7</v>
      </c>
      <c r="G11" s="50">
        <v>21.5</v>
      </c>
      <c r="H11" s="54">
        <v>7</v>
      </c>
      <c r="I11" s="50">
        <v>25.8</v>
      </c>
      <c r="J11" s="48"/>
      <c r="K11" s="12"/>
      <c r="L11" s="48"/>
      <c r="M11" s="12"/>
      <c r="N11" s="48"/>
      <c r="O11" s="12"/>
      <c r="P11" s="48"/>
      <c r="Q11" s="12"/>
      <c r="R11" s="48"/>
      <c r="S11" s="12"/>
      <c r="T11" s="48"/>
      <c r="U11" s="12"/>
      <c r="V11" s="48">
        <v>9</v>
      </c>
      <c r="W11" s="53">
        <v>37</v>
      </c>
      <c r="X11" s="51">
        <v>124.3</v>
      </c>
    </row>
    <row r="12" spans="1:24" s="7" customFormat="1" ht="12.75" customHeight="1">
      <c r="A12" s="46">
        <v>8</v>
      </c>
      <c r="B12" s="47" t="s">
        <v>22</v>
      </c>
      <c r="C12" s="47" t="s">
        <v>18</v>
      </c>
      <c r="D12" s="48">
        <v>1</v>
      </c>
      <c r="E12" s="49">
        <v>50</v>
      </c>
      <c r="F12" s="48"/>
      <c r="G12" s="53"/>
      <c r="H12" s="48">
        <v>4</v>
      </c>
      <c r="I12" s="53">
        <v>33</v>
      </c>
      <c r="J12" s="48"/>
      <c r="K12" s="18"/>
      <c r="L12" s="48"/>
      <c r="M12" s="18"/>
      <c r="N12" s="48"/>
      <c r="O12" s="18"/>
      <c r="P12" s="48"/>
      <c r="Q12" s="18"/>
      <c r="R12" s="48"/>
      <c r="S12" s="18"/>
      <c r="T12" s="48"/>
      <c r="U12" s="18"/>
      <c r="V12" s="48">
        <v>13</v>
      </c>
      <c r="W12" s="53">
        <v>26</v>
      </c>
      <c r="X12" s="51">
        <v>109</v>
      </c>
    </row>
    <row r="13" spans="1:24" s="7" customFormat="1" ht="12.75" customHeight="1">
      <c r="A13" s="46">
        <v>9</v>
      </c>
      <c r="B13" s="47" t="s">
        <v>16</v>
      </c>
      <c r="C13" s="47" t="s">
        <v>64</v>
      </c>
      <c r="D13" s="54">
        <v>6</v>
      </c>
      <c r="E13" s="49">
        <v>23.5</v>
      </c>
      <c r="F13" s="48"/>
      <c r="G13" s="50"/>
      <c r="H13" s="48"/>
      <c r="I13" s="50"/>
      <c r="J13" s="48">
        <v>2</v>
      </c>
      <c r="K13" s="12">
        <v>32</v>
      </c>
      <c r="L13" s="48"/>
      <c r="M13" s="53"/>
      <c r="N13" s="48">
        <v>6</v>
      </c>
      <c r="O13" s="18">
        <v>18.8</v>
      </c>
      <c r="P13" s="48">
        <v>6</v>
      </c>
      <c r="Q13" s="18">
        <v>18.8</v>
      </c>
      <c r="R13" s="48"/>
      <c r="S13" s="18"/>
      <c r="T13" s="48"/>
      <c r="U13" s="18"/>
      <c r="V13" s="48"/>
      <c r="W13" s="53"/>
      <c r="X13" s="51">
        <v>93.1</v>
      </c>
    </row>
    <row r="14" spans="1:24" s="7" customFormat="1" ht="12.75" customHeight="1">
      <c r="A14" s="46">
        <v>10</v>
      </c>
      <c r="B14" s="47" t="s">
        <v>65</v>
      </c>
      <c r="C14" s="47" t="s">
        <v>66</v>
      </c>
      <c r="D14" s="48"/>
      <c r="E14" s="49"/>
      <c r="F14" s="48"/>
      <c r="G14" s="50"/>
      <c r="H14" s="48"/>
      <c r="I14" s="50"/>
      <c r="J14" s="48"/>
      <c r="K14" s="12"/>
      <c r="L14" s="48"/>
      <c r="M14" s="18"/>
      <c r="N14" s="48"/>
      <c r="O14" s="12"/>
      <c r="P14" s="48"/>
      <c r="Q14" s="12"/>
      <c r="R14" s="48">
        <v>1</v>
      </c>
      <c r="S14" s="12">
        <v>20</v>
      </c>
      <c r="T14" s="48">
        <v>2</v>
      </c>
      <c r="U14" s="12">
        <v>16</v>
      </c>
      <c r="V14" s="48">
        <v>6</v>
      </c>
      <c r="W14" s="49">
        <v>47</v>
      </c>
      <c r="X14" s="51">
        <v>83</v>
      </c>
    </row>
    <row r="15" spans="1:24" s="7" customFormat="1" ht="12.75" customHeight="1">
      <c r="A15" s="18">
        <v>11</v>
      </c>
      <c r="B15" s="47" t="s">
        <v>67</v>
      </c>
      <c r="C15" s="47" t="s">
        <v>15</v>
      </c>
      <c r="D15" s="56"/>
      <c r="E15" s="18"/>
      <c r="F15" s="57"/>
      <c r="G15" s="18"/>
      <c r="H15" s="57"/>
      <c r="I15" s="18"/>
      <c r="J15" s="58">
        <v>12</v>
      </c>
      <c r="K15" s="18">
        <v>11.2</v>
      </c>
      <c r="L15" s="48"/>
      <c r="M15" s="18"/>
      <c r="N15" s="48">
        <v>7</v>
      </c>
      <c r="O15" s="18">
        <v>17.2</v>
      </c>
      <c r="P15" s="48"/>
      <c r="Q15" s="18"/>
      <c r="R15" s="48"/>
      <c r="S15" s="18"/>
      <c r="T15" s="48">
        <v>3</v>
      </c>
      <c r="U15" s="18">
        <v>13</v>
      </c>
      <c r="V15" s="48">
        <v>8</v>
      </c>
      <c r="W15" s="18">
        <v>40</v>
      </c>
      <c r="X15" s="59">
        <v>81.4</v>
      </c>
    </row>
    <row r="16" spans="1:24" s="7" customFormat="1" ht="12.75" customHeight="1">
      <c r="A16" s="18">
        <v>12</v>
      </c>
      <c r="B16" s="47" t="s">
        <v>68</v>
      </c>
      <c r="C16" s="47" t="s">
        <v>69</v>
      </c>
      <c r="D16" s="48"/>
      <c r="E16" s="49"/>
      <c r="F16" s="48"/>
      <c r="G16" s="53"/>
      <c r="H16" s="48"/>
      <c r="I16" s="53"/>
      <c r="J16" s="48">
        <v>3</v>
      </c>
      <c r="K16" s="18">
        <v>26</v>
      </c>
      <c r="L16" s="48"/>
      <c r="M16" s="18"/>
      <c r="N16" s="48"/>
      <c r="O16" s="18"/>
      <c r="P16" s="48">
        <v>8</v>
      </c>
      <c r="Q16" s="18">
        <v>16</v>
      </c>
      <c r="R16" s="48"/>
      <c r="S16" s="18"/>
      <c r="T16" s="48"/>
      <c r="U16" s="18"/>
      <c r="V16" s="48">
        <v>10</v>
      </c>
      <c r="W16" s="53">
        <v>34</v>
      </c>
      <c r="X16" s="59">
        <v>76</v>
      </c>
    </row>
    <row r="17" spans="1:24" s="7" customFormat="1" ht="12.75" customHeight="1">
      <c r="A17" s="18">
        <v>13</v>
      </c>
      <c r="B17" s="47" t="s">
        <v>70</v>
      </c>
      <c r="C17" s="47" t="s">
        <v>71</v>
      </c>
      <c r="D17" s="48"/>
      <c r="E17" s="49"/>
      <c r="F17" s="48"/>
      <c r="G17" s="18"/>
      <c r="H17" s="48"/>
      <c r="I17" s="53"/>
      <c r="J17" s="48">
        <v>6</v>
      </c>
      <c r="K17" s="18">
        <v>18.8</v>
      </c>
      <c r="L17" s="48">
        <v>3</v>
      </c>
      <c r="M17" s="18">
        <v>13</v>
      </c>
      <c r="N17" s="48">
        <v>3</v>
      </c>
      <c r="O17" s="18">
        <v>26</v>
      </c>
      <c r="P17" s="48">
        <v>7</v>
      </c>
      <c r="Q17" s="18">
        <v>17.2</v>
      </c>
      <c r="R17" s="48"/>
      <c r="S17" s="18"/>
      <c r="T17" s="48"/>
      <c r="U17" s="18"/>
      <c r="V17" s="48"/>
      <c r="W17" s="55"/>
      <c r="X17" s="59">
        <v>75</v>
      </c>
    </row>
    <row r="18" spans="1:24" s="7" customFormat="1" ht="12.75" customHeight="1">
      <c r="A18" s="18">
        <v>14</v>
      </c>
      <c r="B18" s="47" t="s">
        <v>36</v>
      </c>
      <c r="C18" s="47" t="s">
        <v>18</v>
      </c>
      <c r="D18" s="48">
        <v>4</v>
      </c>
      <c r="E18" s="49">
        <v>27.5</v>
      </c>
      <c r="F18" s="48"/>
      <c r="G18" s="53"/>
      <c r="H18" s="48"/>
      <c r="I18" s="53"/>
      <c r="J18" s="48"/>
      <c r="K18" s="18"/>
      <c r="L18" s="48"/>
      <c r="M18" s="18"/>
      <c r="N18" s="48"/>
      <c r="O18" s="18"/>
      <c r="P18" s="48"/>
      <c r="Q18" s="18"/>
      <c r="R18" s="48"/>
      <c r="S18" s="18"/>
      <c r="T18" s="48"/>
      <c r="U18" s="18"/>
      <c r="V18" s="48">
        <v>11</v>
      </c>
      <c r="W18" s="53">
        <v>31</v>
      </c>
      <c r="X18" s="59">
        <v>58.5</v>
      </c>
    </row>
    <row r="19" spans="1:24" s="7" customFormat="1" ht="12.75" customHeight="1">
      <c r="A19" s="18">
        <v>15</v>
      </c>
      <c r="B19" s="47" t="s">
        <v>17</v>
      </c>
      <c r="C19" s="47" t="s">
        <v>72</v>
      </c>
      <c r="D19" s="48">
        <v>9</v>
      </c>
      <c r="E19" s="49">
        <v>18.5</v>
      </c>
      <c r="F19" s="48"/>
      <c r="G19" s="50"/>
      <c r="H19" s="54">
        <v>5</v>
      </c>
      <c r="I19" s="50">
        <v>36</v>
      </c>
      <c r="J19" s="48"/>
      <c r="K19" s="12"/>
      <c r="L19" s="48"/>
      <c r="M19" s="12"/>
      <c r="N19" s="48"/>
      <c r="O19" s="12"/>
      <c r="P19" s="48"/>
      <c r="Q19" s="12"/>
      <c r="R19" s="48"/>
      <c r="S19" s="12"/>
      <c r="T19" s="48"/>
      <c r="U19" s="12"/>
      <c r="V19" s="48"/>
      <c r="W19" s="53"/>
      <c r="X19" s="59">
        <v>54.5</v>
      </c>
    </row>
    <row r="20" spans="1:24" s="7" customFormat="1" ht="12.75" customHeight="1">
      <c r="A20" s="18">
        <v>16</v>
      </c>
      <c r="B20" s="60" t="s">
        <v>24</v>
      </c>
      <c r="C20" s="60" t="s">
        <v>30</v>
      </c>
      <c r="D20" s="48">
        <v>3</v>
      </c>
      <c r="E20" s="49">
        <v>32.5</v>
      </c>
      <c r="F20" s="48"/>
      <c r="G20" s="53"/>
      <c r="H20" s="48"/>
      <c r="I20" s="53"/>
      <c r="J20" s="48"/>
      <c r="K20" s="12"/>
      <c r="L20" s="48"/>
      <c r="M20" s="12"/>
      <c r="N20" s="48"/>
      <c r="O20" s="12"/>
      <c r="P20" s="48"/>
      <c r="Q20" s="12"/>
      <c r="R20" s="48"/>
      <c r="S20" s="12"/>
      <c r="T20" s="48"/>
      <c r="U20" s="12"/>
      <c r="V20" s="48">
        <v>17</v>
      </c>
      <c r="W20" s="53">
        <v>18</v>
      </c>
      <c r="X20" s="59">
        <v>50.5</v>
      </c>
    </row>
    <row r="21" spans="1:24" s="7" customFormat="1" ht="12.75" customHeight="1">
      <c r="A21" s="18">
        <v>17</v>
      </c>
      <c r="B21" s="47" t="s">
        <v>73</v>
      </c>
      <c r="C21" s="47" t="s">
        <v>71</v>
      </c>
      <c r="D21" s="56"/>
      <c r="E21" s="18"/>
      <c r="F21" s="57"/>
      <c r="G21" s="18"/>
      <c r="H21" s="57"/>
      <c r="I21" s="18"/>
      <c r="J21" s="48">
        <v>7</v>
      </c>
      <c r="K21" s="18">
        <v>17.2</v>
      </c>
      <c r="L21" s="48"/>
      <c r="M21" s="18"/>
      <c r="N21" s="48"/>
      <c r="O21" s="18"/>
      <c r="P21" s="48"/>
      <c r="Q21" s="18"/>
      <c r="R21" s="48"/>
      <c r="S21" s="18"/>
      <c r="T21" s="48"/>
      <c r="U21" s="18"/>
      <c r="V21" s="48">
        <v>14</v>
      </c>
      <c r="W21" s="18">
        <v>24</v>
      </c>
      <c r="X21" s="59">
        <v>41.2</v>
      </c>
    </row>
    <row r="22" spans="1:24" s="7" customFormat="1" ht="12.75" customHeight="1">
      <c r="A22" s="18">
        <v>18</v>
      </c>
      <c r="B22" s="47" t="s">
        <v>41</v>
      </c>
      <c r="C22" s="47" t="s">
        <v>64</v>
      </c>
      <c r="D22" s="48"/>
      <c r="E22" s="49"/>
      <c r="F22" s="48"/>
      <c r="G22" s="18"/>
      <c r="H22" s="48"/>
      <c r="I22" s="18"/>
      <c r="J22" s="48"/>
      <c r="K22" s="18"/>
      <c r="L22" s="48"/>
      <c r="M22" s="18"/>
      <c r="N22" s="48">
        <v>14</v>
      </c>
      <c r="O22" s="18">
        <v>9.6</v>
      </c>
      <c r="P22" s="48"/>
      <c r="Q22" s="18"/>
      <c r="R22" s="48"/>
      <c r="S22" s="18"/>
      <c r="T22" s="48"/>
      <c r="U22" s="18"/>
      <c r="V22" s="48">
        <v>12</v>
      </c>
      <c r="W22" s="55">
        <v>28</v>
      </c>
      <c r="X22" s="59">
        <v>37.6</v>
      </c>
    </row>
    <row r="23" spans="1:24" s="7" customFormat="1" ht="12.75" customHeight="1">
      <c r="A23" s="18">
        <v>19</v>
      </c>
      <c r="B23" s="47" t="s">
        <v>74</v>
      </c>
      <c r="C23" s="47" t="s">
        <v>75</v>
      </c>
      <c r="D23" s="56"/>
      <c r="E23" s="18"/>
      <c r="F23" s="57"/>
      <c r="G23" s="18"/>
      <c r="H23" s="57"/>
      <c r="I23" s="18"/>
      <c r="J23" s="48">
        <v>13</v>
      </c>
      <c r="K23" s="18">
        <v>10.4</v>
      </c>
      <c r="L23" s="48"/>
      <c r="M23" s="18"/>
      <c r="N23" s="48">
        <v>8</v>
      </c>
      <c r="O23" s="18">
        <v>16</v>
      </c>
      <c r="P23" s="48"/>
      <c r="Q23" s="18"/>
      <c r="R23" s="48">
        <v>5</v>
      </c>
      <c r="S23" s="18">
        <v>10.2</v>
      </c>
      <c r="T23" s="48"/>
      <c r="U23" s="18"/>
      <c r="V23" s="48"/>
      <c r="W23" s="18"/>
      <c r="X23" s="59">
        <v>36.6</v>
      </c>
    </row>
    <row r="24" spans="1:24" s="7" customFormat="1" ht="12.75" customHeight="1">
      <c r="A24" s="18">
        <v>20</v>
      </c>
      <c r="B24" s="47" t="s">
        <v>37</v>
      </c>
      <c r="C24" s="47" t="s">
        <v>38</v>
      </c>
      <c r="D24" s="56"/>
      <c r="E24" s="18"/>
      <c r="F24" s="57"/>
      <c r="G24" s="18"/>
      <c r="H24" s="57"/>
      <c r="I24" s="18"/>
      <c r="J24" s="48"/>
      <c r="K24" s="18"/>
      <c r="L24" s="48"/>
      <c r="M24" s="18"/>
      <c r="N24" s="48">
        <v>11</v>
      </c>
      <c r="O24" s="18">
        <v>12.4</v>
      </c>
      <c r="P24" s="48">
        <v>4</v>
      </c>
      <c r="Q24" s="18">
        <v>22</v>
      </c>
      <c r="R24" s="48"/>
      <c r="S24" s="18"/>
      <c r="T24" s="48"/>
      <c r="U24" s="18"/>
      <c r="V24" s="48"/>
      <c r="W24" s="18"/>
      <c r="X24" s="59">
        <v>34.4</v>
      </c>
    </row>
    <row r="25" spans="1:24" s="7" customFormat="1" ht="12.75" customHeight="1">
      <c r="A25" s="18">
        <v>21</v>
      </c>
      <c r="B25" s="47" t="s">
        <v>76</v>
      </c>
      <c r="C25" s="52" t="s">
        <v>18</v>
      </c>
      <c r="D25" s="48"/>
      <c r="E25" s="49"/>
      <c r="F25" s="48"/>
      <c r="G25" s="53"/>
      <c r="H25" s="48"/>
      <c r="I25" s="53"/>
      <c r="J25" s="48"/>
      <c r="K25" s="18"/>
      <c r="L25" s="48"/>
      <c r="M25" s="18"/>
      <c r="N25" s="48"/>
      <c r="O25" s="18"/>
      <c r="P25" s="48"/>
      <c r="Q25" s="18"/>
      <c r="R25" s="48"/>
      <c r="S25" s="18"/>
      <c r="T25" s="48">
        <v>4</v>
      </c>
      <c r="U25" s="18">
        <v>11</v>
      </c>
      <c r="V25" s="48">
        <v>16</v>
      </c>
      <c r="W25" s="49">
        <v>20</v>
      </c>
      <c r="X25" s="59">
        <v>31</v>
      </c>
    </row>
    <row r="26" spans="1:24" s="7" customFormat="1" ht="12.75" customHeight="1">
      <c r="A26" s="18">
        <v>22</v>
      </c>
      <c r="B26" s="47" t="s">
        <v>77</v>
      </c>
      <c r="C26" s="47" t="s">
        <v>69</v>
      </c>
      <c r="D26" s="54">
        <v>5</v>
      </c>
      <c r="E26" s="49">
        <v>25.5</v>
      </c>
      <c r="F26" s="48"/>
      <c r="G26" s="53"/>
      <c r="H26" s="48"/>
      <c r="I26" s="53"/>
      <c r="J26" s="48"/>
      <c r="K26" s="18"/>
      <c r="L26" s="48"/>
      <c r="M26" s="18"/>
      <c r="N26" s="48"/>
      <c r="O26" s="18"/>
      <c r="P26" s="48"/>
      <c r="Q26" s="18"/>
      <c r="R26" s="48"/>
      <c r="S26" s="18"/>
      <c r="T26" s="48"/>
      <c r="U26" s="18"/>
      <c r="V26" s="48"/>
      <c r="W26" s="53"/>
      <c r="X26" s="59">
        <v>25.5</v>
      </c>
    </row>
    <row r="27" spans="1:24" s="7" customFormat="1" ht="12.75" customHeight="1">
      <c r="A27" s="18">
        <v>23</v>
      </c>
      <c r="B27" s="47" t="s">
        <v>78</v>
      </c>
      <c r="C27" s="47" t="s">
        <v>71</v>
      </c>
      <c r="D27" s="56"/>
      <c r="E27" s="18"/>
      <c r="F27" s="57"/>
      <c r="G27" s="18"/>
      <c r="H27" s="57"/>
      <c r="I27" s="18"/>
      <c r="J27" s="48"/>
      <c r="K27" s="18"/>
      <c r="L27" s="48">
        <v>4</v>
      </c>
      <c r="M27" s="18">
        <v>11</v>
      </c>
      <c r="N27" s="48">
        <v>10</v>
      </c>
      <c r="O27" s="18">
        <v>13.6</v>
      </c>
      <c r="P27" s="48"/>
      <c r="Q27" s="18"/>
      <c r="R27" s="48"/>
      <c r="S27" s="18"/>
      <c r="T27" s="48"/>
      <c r="U27" s="18"/>
      <c r="V27" s="48"/>
      <c r="W27" s="18"/>
      <c r="X27" s="59">
        <v>24.6</v>
      </c>
    </row>
    <row r="28" spans="1:24" s="7" customFormat="1" ht="12.75" customHeight="1">
      <c r="A28" s="18">
        <v>24</v>
      </c>
      <c r="B28" s="47" t="s">
        <v>79</v>
      </c>
      <c r="C28" s="47" t="s">
        <v>66</v>
      </c>
      <c r="D28" s="56"/>
      <c r="E28" s="18"/>
      <c r="F28" s="57"/>
      <c r="G28" s="18"/>
      <c r="H28" s="57"/>
      <c r="I28" s="18"/>
      <c r="J28" s="58"/>
      <c r="K28" s="18"/>
      <c r="L28" s="48"/>
      <c r="M28" s="18"/>
      <c r="N28" s="48"/>
      <c r="O28" s="18"/>
      <c r="P28" s="48"/>
      <c r="Q28" s="18"/>
      <c r="R28" s="48"/>
      <c r="S28" s="18"/>
      <c r="T28" s="48"/>
      <c r="U28" s="18"/>
      <c r="V28" s="48">
        <v>15</v>
      </c>
      <c r="W28" s="18">
        <v>22</v>
      </c>
      <c r="X28" s="59">
        <v>22</v>
      </c>
    </row>
    <row r="29" spans="1:24" s="7" customFormat="1" ht="12.75" customHeight="1">
      <c r="A29" s="18">
        <v>25</v>
      </c>
      <c r="B29" s="47" t="s">
        <v>80</v>
      </c>
      <c r="C29" s="52" t="s">
        <v>30</v>
      </c>
      <c r="D29" s="48"/>
      <c r="E29" s="49"/>
      <c r="F29" s="48"/>
      <c r="G29" s="50"/>
      <c r="H29" s="48"/>
      <c r="I29" s="50"/>
      <c r="J29" s="48"/>
      <c r="K29" s="12"/>
      <c r="L29" s="48"/>
      <c r="M29" s="18"/>
      <c r="N29" s="48"/>
      <c r="O29" s="18"/>
      <c r="P29" s="48">
        <v>5</v>
      </c>
      <c r="Q29" s="18">
        <v>20.4</v>
      </c>
      <c r="R29" s="48"/>
      <c r="S29" s="18"/>
      <c r="T29" s="48"/>
      <c r="U29" s="18"/>
      <c r="V29" s="48"/>
      <c r="W29" s="53"/>
      <c r="X29" s="59">
        <v>20.4</v>
      </c>
    </row>
    <row r="30" spans="1:24" s="7" customFormat="1" ht="12.75" customHeight="1">
      <c r="A30" s="18">
        <v>26</v>
      </c>
      <c r="B30" s="47" t="s">
        <v>48</v>
      </c>
      <c r="C30" s="47" t="s">
        <v>66</v>
      </c>
      <c r="D30" s="48"/>
      <c r="E30" s="49"/>
      <c r="F30" s="48"/>
      <c r="G30" s="50"/>
      <c r="H30" s="54"/>
      <c r="I30" s="50"/>
      <c r="J30" s="48"/>
      <c r="K30" s="12"/>
      <c r="L30" s="48"/>
      <c r="M30" s="12"/>
      <c r="N30" s="48"/>
      <c r="O30" s="18"/>
      <c r="P30" s="48"/>
      <c r="Q30" s="18"/>
      <c r="R30" s="48">
        <v>8</v>
      </c>
      <c r="S30" s="18">
        <v>8</v>
      </c>
      <c r="T30" s="48">
        <v>7</v>
      </c>
      <c r="U30" s="18">
        <v>8.6</v>
      </c>
      <c r="V30" s="48"/>
      <c r="W30" s="55"/>
      <c r="X30" s="59">
        <v>16.6</v>
      </c>
    </row>
    <row r="31" spans="1:26" s="7" customFormat="1" ht="12.75" customHeight="1">
      <c r="A31" s="18">
        <v>27</v>
      </c>
      <c r="B31" s="47" t="s">
        <v>46</v>
      </c>
      <c r="C31" s="47" t="s">
        <v>18</v>
      </c>
      <c r="D31" s="48"/>
      <c r="E31" s="49"/>
      <c r="F31" s="48"/>
      <c r="G31" s="50"/>
      <c r="H31" s="48"/>
      <c r="I31" s="50"/>
      <c r="J31" s="48"/>
      <c r="K31" s="12"/>
      <c r="L31" s="48"/>
      <c r="M31" s="18"/>
      <c r="N31" s="48"/>
      <c r="O31" s="12"/>
      <c r="P31" s="48"/>
      <c r="Q31" s="12"/>
      <c r="R31" s="48"/>
      <c r="S31" s="12"/>
      <c r="T31" s="48"/>
      <c r="U31" s="12"/>
      <c r="V31" s="48">
        <v>18</v>
      </c>
      <c r="W31" s="49">
        <v>16</v>
      </c>
      <c r="X31" s="59">
        <v>16</v>
      </c>
      <c r="Z31" s="7" t="s">
        <v>81</v>
      </c>
    </row>
    <row r="32" spans="1:24" s="7" customFormat="1" ht="12.75" customHeight="1">
      <c r="A32" s="18">
        <v>28</v>
      </c>
      <c r="B32" s="47" t="s">
        <v>82</v>
      </c>
      <c r="C32" s="47" t="s">
        <v>83</v>
      </c>
      <c r="D32" s="48"/>
      <c r="E32" s="49"/>
      <c r="F32" s="48"/>
      <c r="G32" s="53"/>
      <c r="H32" s="48"/>
      <c r="I32" s="53"/>
      <c r="J32" s="48">
        <v>8</v>
      </c>
      <c r="K32" s="18">
        <v>16</v>
      </c>
      <c r="L32" s="48"/>
      <c r="M32" s="18"/>
      <c r="N32" s="48"/>
      <c r="O32" s="12"/>
      <c r="P32" s="48"/>
      <c r="Q32" s="12"/>
      <c r="R32" s="48"/>
      <c r="S32" s="12"/>
      <c r="T32" s="48"/>
      <c r="U32" s="12"/>
      <c r="V32" s="48"/>
      <c r="W32" s="53"/>
      <c r="X32" s="59">
        <v>16</v>
      </c>
    </row>
    <row r="33" spans="1:24" s="7" customFormat="1" ht="12.75" customHeight="1">
      <c r="A33" s="18">
        <v>29</v>
      </c>
      <c r="B33" s="47" t="s">
        <v>84</v>
      </c>
      <c r="C33" s="61" t="s">
        <v>66</v>
      </c>
      <c r="D33" s="56"/>
      <c r="E33" s="18"/>
      <c r="F33" s="57"/>
      <c r="G33" s="18"/>
      <c r="H33" s="57"/>
      <c r="I33" s="18"/>
      <c r="J33" s="48"/>
      <c r="K33" s="18"/>
      <c r="L33" s="48"/>
      <c r="M33" s="18"/>
      <c r="N33" s="48"/>
      <c r="O33" s="18"/>
      <c r="P33" s="48"/>
      <c r="Q33" s="18"/>
      <c r="R33" s="48">
        <v>2</v>
      </c>
      <c r="S33" s="18">
        <v>16</v>
      </c>
      <c r="T33" s="48"/>
      <c r="U33" s="18"/>
      <c r="V33" s="48"/>
      <c r="W33" s="18"/>
      <c r="X33" s="59">
        <v>16</v>
      </c>
    </row>
    <row r="34" spans="1:24" s="7" customFormat="1" ht="12.75" customHeight="1">
      <c r="A34" s="18">
        <v>30</v>
      </c>
      <c r="B34" s="47" t="s">
        <v>85</v>
      </c>
      <c r="C34" s="47" t="s">
        <v>69</v>
      </c>
      <c r="D34" s="48"/>
      <c r="E34" s="49"/>
      <c r="F34" s="48"/>
      <c r="G34" s="50"/>
      <c r="H34" s="48"/>
      <c r="I34" s="50"/>
      <c r="J34" s="48">
        <v>9</v>
      </c>
      <c r="K34" s="12">
        <v>14.8</v>
      </c>
      <c r="L34" s="48"/>
      <c r="M34" s="18"/>
      <c r="N34" s="48"/>
      <c r="O34" s="18"/>
      <c r="P34" s="48"/>
      <c r="Q34" s="18"/>
      <c r="R34" s="48"/>
      <c r="S34" s="18"/>
      <c r="T34" s="48"/>
      <c r="U34" s="18"/>
      <c r="V34" s="48"/>
      <c r="W34" s="53"/>
      <c r="X34" s="59">
        <v>14.8</v>
      </c>
    </row>
    <row r="35" spans="1:24" s="7" customFormat="1" ht="12.75" customHeight="1">
      <c r="A35" s="18">
        <v>31</v>
      </c>
      <c r="B35" s="47" t="s">
        <v>49</v>
      </c>
      <c r="C35" s="47" t="s">
        <v>86</v>
      </c>
      <c r="D35" s="56"/>
      <c r="E35" s="18"/>
      <c r="F35" s="57"/>
      <c r="G35" s="18"/>
      <c r="H35" s="57"/>
      <c r="I35" s="18"/>
      <c r="J35" s="48"/>
      <c r="K35" s="18"/>
      <c r="L35" s="48"/>
      <c r="M35" s="18"/>
      <c r="N35" s="48">
        <v>9</v>
      </c>
      <c r="O35" s="18">
        <v>14.8</v>
      </c>
      <c r="P35" s="48"/>
      <c r="Q35" s="18"/>
      <c r="R35" s="48"/>
      <c r="S35" s="18"/>
      <c r="T35" s="48"/>
      <c r="U35" s="18"/>
      <c r="V35" s="48"/>
      <c r="W35" s="18"/>
      <c r="X35" s="59">
        <v>14.8</v>
      </c>
    </row>
    <row r="36" spans="1:24" s="7" customFormat="1" ht="12.75" customHeight="1">
      <c r="A36" s="18">
        <v>32</v>
      </c>
      <c r="B36" s="47" t="s">
        <v>87</v>
      </c>
      <c r="C36" s="47" t="s">
        <v>66</v>
      </c>
      <c r="D36" s="48"/>
      <c r="E36" s="49"/>
      <c r="F36" s="48"/>
      <c r="G36" s="50"/>
      <c r="H36" s="48"/>
      <c r="I36" s="50"/>
      <c r="J36" s="48"/>
      <c r="K36" s="12"/>
      <c r="L36" s="48"/>
      <c r="M36" s="18"/>
      <c r="N36" s="48"/>
      <c r="O36" s="12"/>
      <c r="P36" s="48"/>
      <c r="Q36" s="12"/>
      <c r="R36" s="48">
        <v>3</v>
      </c>
      <c r="S36" s="12">
        <v>13</v>
      </c>
      <c r="T36" s="48"/>
      <c r="U36" s="12"/>
      <c r="V36" s="48"/>
      <c r="W36" s="49"/>
      <c r="X36" s="59">
        <v>13</v>
      </c>
    </row>
    <row r="37" spans="1:24" s="7" customFormat="1" ht="12.75" customHeight="1">
      <c r="A37" s="18">
        <v>33</v>
      </c>
      <c r="B37" s="47" t="s">
        <v>88</v>
      </c>
      <c r="C37" s="47" t="s">
        <v>83</v>
      </c>
      <c r="D37" s="48"/>
      <c r="E37" s="49"/>
      <c r="F37" s="48"/>
      <c r="G37" s="50"/>
      <c r="H37" s="54"/>
      <c r="I37" s="50"/>
      <c r="J37" s="48">
        <v>11</v>
      </c>
      <c r="K37" s="12">
        <v>12.4</v>
      </c>
      <c r="L37" s="48"/>
      <c r="M37" s="12"/>
      <c r="N37" s="48"/>
      <c r="O37" s="12"/>
      <c r="P37" s="48"/>
      <c r="Q37" s="12"/>
      <c r="R37" s="48"/>
      <c r="S37" s="12"/>
      <c r="T37" s="48"/>
      <c r="U37" s="12"/>
      <c r="V37" s="48"/>
      <c r="W37" s="53"/>
      <c r="X37" s="59">
        <v>12.4</v>
      </c>
    </row>
    <row r="38" spans="1:24" s="7" customFormat="1" ht="12.75" customHeight="1">
      <c r="A38" s="18">
        <v>34</v>
      </c>
      <c r="B38" s="47" t="s">
        <v>89</v>
      </c>
      <c r="C38" s="47" t="s">
        <v>43</v>
      </c>
      <c r="D38" s="56"/>
      <c r="E38" s="18"/>
      <c r="F38" s="57"/>
      <c r="G38" s="18"/>
      <c r="H38" s="57"/>
      <c r="I38" s="18"/>
      <c r="J38" s="48"/>
      <c r="K38" s="18"/>
      <c r="L38" s="48"/>
      <c r="M38" s="18"/>
      <c r="N38" s="48">
        <v>12</v>
      </c>
      <c r="O38" s="18">
        <v>11.2</v>
      </c>
      <c r="P38" s="48"/>
      <c r="Q38" s="18"/>
      <c r="R38" s="48"/>
      <c r="S38" s="18"/>
      <c r="T38" s="48"/>
      <c r="U38" s="18"/>
      <c r="V38" s="48"/>
      <c r="W38" s="18"/>
      <c r="X38" s="59">
        <v>11.2</v>
      </c>
    </row>
    <row r="39" spans="1:24" s="7" customFormat="1" ht="12.75" customHeight="1">
      <c r="A39" s="18">
        <v>35</v>
      </c>
      <c r="B39" s="47" t="s">
        <v>90</v>
      </c>
      <c r="C39" s="47" t="s">
        <v>43</v>
      </c>
      <c r="D39" s="56"/>
      <c r="E39" s="18"/>
      <c r="F39" s="57"/>
      <c r="G39" s="18"/>
      <c r="H39" s="57"/>
      <c r="I39" s="18"/>
      <c r="J39" s="48"/>
      <c r="K39" s="18"/>
      <c r="L39" s="48"/>
      <c r="M39" s="18"/>
      <c r="N39" s="48"/>
      <c r="O39" s="18"/>
      <c r="P39" s="48"/>
      <c r="Q39" s="18"/>
      <c r="R39" s="48">
        <v>4</v>
      </c>
      <c r="S39" s="18">
        <v>11</v>
      </c>
      <c r="T39" s="48"/>
      <c r="U39" s="18"/>
      <c r="V39" s="48"/>
      <c r="W39" s="18"/>
      <c r="X39" s="59">
        <v>11</v>
      </c>
    </row>
    <row r="40" spans="1:24" s="7" customFormat="1" ht="12.75" customHeight="1">
      <c r="A40" s="18">
        <v>36</v>
      </c>
      <c r="B40" s="47" t="s">
        <v>91</v>
      </c>
      <c r="C40" s="47" t="s">
        <v>38</v>
      </c>
      <c r="D40" s="56"/>
      <c r="E40" s="18"/>
      <c r="F40" s="57"/>
      <c r="G40" s="18"/>
      <c r="H40" s="57"/>
      <c r="I40" s="18"/>
      <c r="J40" s="48"/>
      <c r="K40" s="18"/>
      <c r="L40" s="48"/>
      <c r="M40" s="18"/>
      <c r="N40" s="48">
        <v>13</v>
      </c>
      <c r="O40" s="18">
        <v>10.4</v>
      </c>
      <c r="P40" s="48"/>
      <c r="Q40" s="18"/>
      <c r="R40" s="48"/>
      <c r="S40" s="18"/>
      <c r="T40" s="48"/>
      <c r="U40" s="18"/>
      <c r="V40" s="48"/>
      <c r="W40" s="18"/>
      <c r="X40" s="59">
        <v>10.4</v>
      </c>
    </row>
    <row r="41" spans="1:24" s="7" customFormat="1" ht="12.75" customHeight="1">
      <c r="A41" s="18">
        <v>37</v>
      </c>
      <c r="B41" s="47" t="s">
        <v>14</v>
      </c>
      <c r="C41" s="47" t="s">
        <v>15</v>
      </c>
      <c r="D41" s="48"/>
      <c r="E41" s="49"/>
      <c r="F41" s="48"/>
      <c r="G41" s="53"/>
      <c r="H41" s="48"/>
      <c r="I41" s="53"/>
      <c r="J41" s="48"/>
      <c r="K41" s="18"/>
      <c r="L41" s="48">
        <v>5</v>
      </c>
      <c r="M41" s="18">
        <v>10.2</v>
      </c>
      <c r="N41" s="48"/>
      <c r="O41" s="18"/>
      <c r="P41" s="48"/>
      <c r="Q41" s="18"/>
      <c r="R41" s="48"/>
      <c r="S41" s="18"/>
      <c r="T41" s="48"/>
      <c r="U41" s="18"/>
      <c r="V41" s="48"/>
      <c r="W41" s="53"/>
      <c r="X41" s="59">
        <v>10.2</v>
      </c>
    </row>
    <row r="42" spans="1:24" s="7" customFormat="1" ht="12.75" customHeight="1">
      <c r="A42" s="18">
        <v>38</v>
      </c>
      <c r="B42" s="47" t="s">
        <v>92</v>
      </c>
      <c r="C42" s="47" t="s">
        <v>93</v>
      </c>
      <c r="D42" s="56"/>
      <c r="E42" s="18"/>
      <c r="F42" s="57"/>
      <c r="G42" s="18"/>
      <c r="H42" s="57"/>
      <c r="I42" s="18"/>
      <c r="J42" s="48"/>
      <c r="K42" s="18"/>
      <c r="L42" s="48"/>
      <c r="M42" s="18"/>
      <c r="N42" s="48"/>
      <c r="O42" s="18"/>
      <c r="P42" s="48"/>
      <c r="Q42" s="18"/>
      <c r="R42" s="48"/>
      <c r="S42" s="18"/>
      <c r="T42" s="48">
        <v>5</v>
      </c>
      <c r="U42" s="18">
        <v>10.2</v>
      </c>
      <c r="V42" s="48"/>
      <c r="W42" s="18"/>
      <c r="X42" s="59">
        <v>10.2</v>
      </c>
    </row>
    <row r="43" spans="1:24" s="7" customFormat="1" ht="12.75" customHeight="1">
      <c r="A43" s="18">
        <v>39</v>
      </c>
      <c r="B43" s="47" t="s">
        <v>94</v>
      </c>
      <c r="C43" s="52" t="s">
        <v>75</v>
      </c>
      <c r="D43" s="48"/>
      <c r="E43" s="49"/>
      <c r="F43" s="48"/>
      <c r="G43" s="53"/>
      <c r="H43" s="48"/>
      <c r="I43" s="53"/>
      <c r="J43" s="48">
        <v>14</v>
      </c>
      <c r="K43" s="18">
        <v>9.6</v>
      </c>
      <c r="L43" s="48"/>
      <c r="M43" s="18"/>
      <c r="N43" s="48"/>
      <c r="O43" s="18"/>
      <c r="P43" s="48"/>
      <c r="Q43" s="18"/>
      <c r="R43" s="48"/>
      <c r="S43" s="18"/>
      <c r="T43" s="48"/>
      <c r="U43" s="18"/>
      <c r="V43" s="48"/>
      <c r="W43" s="49"/>
      <c r="X43" s="59">
        <v>9.6</v>
      </c>
    </row>
    <row r="44" spans="1:24" s="7" customFormat="1" ht="12.75" customHeight="1">
      <c r="A44" s="18">
        <v>40</v>
      </c>
      <c r="B44" s="47" t="s">
        <v>42</v>
      </c>
      <c r="C44" s="47" t="s">
        <v>43</v>
      </c>
      <c r="D44" s="56"/>
      <c r="E44" s="18"/>
      <c r="F44" s="57"/>
      <c r="G44" s="18"/>
      <c r="H44" s="57"/>
      <c r="I44" s="18"/>
      <c r="J44" s="58"/>
      <c r="K44" s="18"/>
      <c r="L44" s="48"/>
      <c r="M44" s="18"/>
      <c r="N44" s="48"/>
      <c r="O44" s="18"/>
      <c r="P44" s="48"/>
      <c r="Q44" s="18"/>
      <c r="R44" s="48">
        <v>6</v>
      </c>
      <c r="S44" s="18">
        <v>9.4</v>
      </c>
      <c r="T44" s="48"/>
      <c r="U44" s="18"/>
      <c r="V44" s="48"/>
      <c r="W44" s="18"/>
      <c r="X44" s="59">
        <v>9.4</v>
      </c>
    </row>
    <row r="45" spans="1:24" s="7" customFormat="1" ht="12.75" customHeight="1">
      <c r="A45" s="18">
        <v>41</v>
      </c>
      <c r="B45" s="47" t="s">
        <v>95</v>
      </c>
      <c r="C45" s="47" t="s">
        <v>71</v>
      </c>
      <c r="D45" s="48"/>
      <c r="E45" s="49"/>
      <c r="F45" s="48"/>
      <c r="G45" s="50"/>
      <c r="H45" s="54"/>
      <c r="I45" s="50"/>
      <c r="J45" s="48"/>
      <c r="K45" s="12"/>
      <c r="L45" s="48">
        <v>6</v>
      </c>
      <c r="M45" s="12">
        <v>9.4</v>
      </c>
      <c r="N45" s="48"/>
      <c r="O45" s="18"/>
      <c r="P45" s="48"/>
      <c r="Q45" s="18"/>
      <c r="R45" s="48"/>
      <c r="S45" s="18"/>
      <c r="T45" s="48"/>
      <c r="U45" s="18"/>
      <c r="V45" s="48"/>
      <c r="W45" s="55"/>
      <c r="X45" s="59">
        <v>9.4</v>
      </c>
    </row>
    <row r="46" spans="1:24" s="7" customFormat="1" ht="12.75" customHeight="1">
      <c r="A46" s="18">
        <v>42</v>
      </c>
      <c r="B46" s="47" t="s">
        <v>96</v>
      </c>
      <c r="C46" s="47" t="s">
        <v>66</v>
      </c>
      <c r="D46" s="48"/>
      <c r="E46" s="49"/>
      <c r="F46" s="48"/>
      <c r="G46" s="50"/>
      <c r="H46" s="48"/>
      <c r="I46" s="50"/>
      <c r="J46" s="48"/>
      <c r="K46" s="12"/>
      <c r="L46" s="48"/>
      <c r="M46" s="12"/>
      <c r="N46" s="48"/>
      <c r="O46" s="18"/>
      <c r="P46" s="48"/>
      <c r="Q46" s="18"/>
      <c r="R46" s="48"/>
      <c r="S46" s="18"/>
      <c r="T46" s="48">
        <v>6</v>
      </c>
      <c r="U46" s="18">
        <v>9.4</v>
      </c>
      <c r="V46" s="48"/>
      <c r="W46" s="53"/>
      <c r="X46" s="59">
        <v>9.4</v>
      </c>
    </row>
    <row r="47" spans="1:24" s="7" customFormat="1" ht="12.75" customHeight="1">
      <c r="A47" s="18">
        <v>43</v>
      </c>
      <c r="B47" s="47" t="s">
        <v>97</v>
      </c>
      <c r="C47" s="47" t="s">
        <v>83</v>
      </c>
      <c r="D47" s="56"/>
      <c r="E47" s="18"/>
      <c r="F47" s="57"/>
      <c r="G47" s="18"/>
      <c r="H47" s="57"/>
      <c r="I47" s="18"/>
      <c r="J47" s="58">
        <v>15</v>
      </c>
      <c r="K47" s="18">
        <v>8.8</v>
      </c>
      <c r="L47" s="48"/>
      <c r="M47" s="18"/>
      <c r="N47" s="48"/>
      <c r="O47" s="18"/>
      <c r="P47" s="48"/>
      <c r="Q47" s="18"/>
      <c r="R47" s="48"/>
      <c r="S47" s="18"/>
      <c r="T47" s="48"/>
      <c r="U47" s="18"/>
      <c r="V47" s="48"/>
      <c r="W47" s="18"/>
      <c r="X47" s="59">
        <v>8.8</v>
      </c>
    </row>
    <row r="48" spans="1:24" s="7" customFormat="1" ht="12.75" customHeight="1">
      <c r="A48" s="18">
        <v>44</v>
      </c>
      <c r="B48" s="47" t="s">
        <v>98</v>
      </c>
      <c r="C48" s="47" t="s">
        <v>71</v>
      </c>
      <c r="D48" s="56"/>
      <c r="E48" s="18"/>
      <c r="F48" s="57"/>
      <c r="G48" s="18"/>
      <c r="H48" s="57"/>
      <c r="I48" s="18"/>
      <c r="J48" s="48"/>
      <c r="K48" s="18"/>
      <c r="L48" s="48"/>
      <c r="M48" s="18"/>
      <c r="N48" s="48">
        <v>15</v>
      </c>
      <c r="O48" s="18">
        <v>8.8</v>
      </c>
      <c r="P48" s="48"/>
      <c r="Q48" s="18"/>
      <c r="R48" s="48"/>
      <c r="S48" s="18"/>
      <c r="T48" s="48"/>
      <c r="U48" s="18"/>
      <c r="V48" s="48"/>
      <c r="W48" s="18"/>
      <c r="X48" s="59">
        <v>8.8</v>
      </c>
    </row>
    <row r="49" spans="1:24" s="7" customFormat="1" ht="12.75" customHeight="1">
      <c r="A49" s="18">
        <v>45</v>
      </c>
      <c r="B49" s="60" t="s">
        <v>99</v>
      </c>
      <c r="C49" s="18" t="s">
        <v>71</v>
      </c>
      <c r="D49" s="48"/>
      <c r="E49" s="49"/>
      <c r="F49" s="48"/>
      <c r="G49" s="50"/>
      <c r="H49" s="54"/>
      <c r="I49" s="50"/>
      <c r="J49" s="48"/>
      <c r="K49" s="12"/>
      <c r="L49" s="48">
        <v>7</v>
      </c>
      <c r="M49" s="12">
        <v>8.6</v>
      </c>
      <c r="N49" s="48"/>
      <c r="O49" s="18"/>
      <c r="P49" s="48"/>
      <c r="Q49" s="18"/>
      <c r="R49" s="48"/>
      <c r="S49" s="18"/>
      <c r="T49" s="48"/>
      <c r="U49" s="18"/>
      <c r="V49" s="48"/>
      <c r="W49" s="55"/>
      <c r="X49" s="59">
        <v>8.6</v>
      </c>
    </row>
    <row r="50" spans="1:24" s="7" customFormat="1" ht="12.75" customHeight="1">
      <c r="A50" s="18">
        <v>46</v>
      </c>
      <c r="B50" s="47" t="s">
        <v>100</v>
      </c>
      <c r="C50" s="47" t="s">
        <v>43</v>
      </c>
      <c r="D50" s="56"/>
      <c r="E50" s="18"/>
      <c r="F50" s="57"/>
      <c r="G50" s="18"/>
      <c r="H50" s="57"/>
      <c r="I50" s="18"/>
      <c r="J50" s="48"/>
      <c r="K50" s="18"/>
      <c r="L50" s="48"/>
      <c r="M50" s="18"/>
      <c r="N50" s="48"/>
      <c r="O50" s="18"/>
      <c r="P50" s="48"/>
      <c r="Q50" s="18"/>
      <c r="R50" s="48">
        <v>7</v>
      </c>
      <c r="S50" s="18">
        <v>8.6</v>
      </c>
      <c r="T50" s="48"/>
      <c r="U50" s="18"/>
      <c r="V50" s="48"/>
      <c r="W50" s="18"/>
      <c r="X50" s="59">
        <v>8.6</v>
      </c>
    </row>
    <row r="51" spans="1:24" s="7" customFormat="1" ht="12.75" customHeight="1">
      <c r="A51" s="18">
        <v>47</v>
      </c>
      <c r="B51" s="60" t="s">
        <v>101</v>
      </c>
      <c r="C51" s="60" t="s">
        <v>13</v>
      </c>
      <c r="D51" s="48"/>
      <c r="E51" s="49"/>
      <c r="F51" s="48"/>
      <c r="G51" s="53"/>
      <c r="H51" s="48"/>
      <c r="I51" s="53"/>
      <c r="J51" s="48"/>
      <c r="K51" s="12"/>
      <c r="L51" s="48"/>
      <c r="M51" s="12"/>
      <c r="N51" s="48">
        <v>16</v>
      </c>
      <c r="O51" s="12">
        <v>8</v>
      </c>
      <c r="P51" s="48"/>
      <c r="Q51" s="12"/>
      <c r="R51" s="48"/>
      <c r="S51" s="12"/>
      <c r="T51" s="48"/>
      <c r="U51" s="12"/>
      <c r="V51" s="48"/>
      <c r="W51" s="53"/>
      <c r="X51" s="59">
        <v>8</v>
      </c>
    </row>
    <row r="52" spans="1:24" s="7" customFormat="1" ht="12.75" customHeight="1">
      <c r="A52" s="18">
        <v>48</v>
      </c>
      <c r="B52" s="47" t="s">
        <v>102</v>
      </c>
      <c r="C52" s="47" t="s">
        <v>75</v>
      </c>
      <c r="D52" s="56"/>
      <c r="E52" s="18"/>
      <c r="F52" s="57"/>
      <c r="G52" s="18"/>
      <c r="H52" s="57"/>
      <c r="I52" s="18"/>
      <c r="J52" s="48">
        <v>16</v>
      </c>
      <c r="K52" s="18">
        <v>8</v>
      </c>
      <c r="L52" s="48"/>
      <c r="M52" s="18"/>
      <c r="N52" s="48"/>
      <c r="O52" s="18"/>
      <c r="P52" s="48"/>
      <c r="Q52" s="18"/>
      <c r="R52" s="48"/>
      <c r="S52" s="18"/>
      <c r="T52" s="48"/>
      <c r="U52" s="18"/>
      <c r="V52" s="48"/>
      <c r="W52" s="18"/>
      <c r="X52" s="59">
        <v>8</v>
      </c>
    </row>
    <row r="53" spans="1:24" s="7" customFormat="1" ht="12.75" customHeight="1">
      <c r="A53" s="18">
        <v>49</v>
      </c>
      <c r="B53" s="47" t="s">
        <v>103</v>
      </c>
      <c r="C53" s="47" t="s">
        <v>104</v>
      </c>
      <c r="D53" s="48"/>
      <c r="E53" s="49"/>
      <c r="F53" s="48"/>
      <c r="G53" s="18"/>
      <c r="H53" s="48"/>
      <c r="I53" s="53"/>
      <c r="J53" s="48"/>
      <c r="K53" s="18"/>
      <c r="L53" s="48">
        <v>8</v>
      </c>
      <c r="M53" s="18">
        <v>8</v>
      </c>
      <c r="N53" s="48"/>
      <c r="O53" s="18"/>
      <c r="P53" s="48"/>
      <c r="Q53" s="18"/>
      <c r="R53" s="48"/>
      <c r="S53" s="18"/>
      <c r="T53" s="48"/>
      <c r="U53" s="18"/>
      <c r="V53" s="48"/>
      <c r="W53" s="55"/>
      <c r="X53" s="59">
        <v>8</v>
      </c>
    </row>
    <row r="54" spans="1:24" s="7" customFormat="1" ht="12.75" customHeight="1">
      <c r="A54" s="18">
        <v>50</v>
      </c>
      <c r="B54" s="47" t="s">
        <v>105</v>
      </c>
      <c r="C54" s="47" t="s">
        <v>93</v>
      </c>
      <c r="D54" s="48"/>
      <c r="E54" s="49"/>
      <c r="F54" s="48"/>
      <c r="G54" s="50"/>
      <c r="H54" s="48"/>
      <c r="I54" s="50"/>
      <c r="J54" s="48"/>
      <c r="K54" s="12"/>
      <c r="L54" s="48"/>
      <c r="M54" s="12"/>
      <c r="N54" s="48"/>
      <c r="O54" s="18"/>
      <c r="P54" s="48"/>
      <c r="Q54" s="18"/>
      <c r="R54" s="48"/>
      <c r="S54" s="18"/>
      <c r="T54" s="48">
        <v>8</v>
      </c>
      <c r="U54" s="18">
        <v>8</v>
      </c>
      <c r="V54" s="48"/>
      <c r="W54" s="53"/>
      <c r="X54" s="59">
        <v>8</v>
      </c>
    </row>
    <row r="55" spans="1:24" s="7" customFormat="1" ht="12.75" customHeight="1">
      <c r="A55" s="18">
        <v>51</v>
      </c>
      <c r="B55" s="47" t="s">
        <v>106</v>
      </c>
      <c r="C55" s="47" t="s">
        <v>83</v>
      </c>
      <c r="D55" s="56"/>
      <c r="E55" s="18"/>
      <c r="F55" s="57"/>
      <c r="G55" s="18"/>
      <c r="H55" s="57"/>
      <c r="I55" s="18"/>
      <c r="J55" s="58">
        <v>17</v>
      </c>
      <c r="K55" s="18">
        <v>7.2</v>
      </c>
      <c r="L55" s="48"/>
      <c r="M55" s="18"/>
      <c r="N55" s="48"/>
      <c r="O55" s="18"/>
      <c r="P55" s="48"/>
      <c r="Q55" s="18"/>
      <c r="R55" s="48"/>
      <c r="S55" s="18"/>
      <c r="T55" s="48"/>
      <c r="U55" s="18"/>
      <c r="V55" s="48"/>
      <c r="W55" s="18"/>
      <c r="X55" s="59">
        <v>7.2</v>
      </c>
    </row>
    <row r="56" spans="1:24" s="7" customFormat="1" ht="12.75" customHeight="1">
      <c r="A56" s="18">
        <v>52</v>
      </c>
      <c r="B56" s="47" t="s">
        <v>107</v>
      </c>
      <c r="C56" s="47" t="s">
        <v>75</v>
      </c>
      <c r="D56" s="48"/>
      <c r="E56" s="49"/>
      <c r="F56" s="48"/>
      <c r="G56" s="53"/>
      <c r="H56" s="48"/>
      <c r="I56" s="53"/>
      <c r="J56" s="48">
        <v>18</v>
      </c>
      <c r="K56" s="18">
        <v>6.4</v>
      </c>
      <c r="L56" s="48"/>
      <c r="M56" s="18"/>
      <c r="N56" s="48"/>
      <c r="O56" s="18"/>
      <c r="P56" s="57"/>
      <c r="Q56" s="18"/>
      <c r="R56" s="48"/>
      <c r="S56" s="18"/>
      <c r="T56" s="48"/>
      <c r="U56" s="18"/>
      <c r="V56" s="48"/>
      <c r="W56" s="55"/>
      <c r="X56" s="59">
        <v>6.4</v>
      </c>
    </row>
    <row r="57" spans="1:22" s="28" customFormat="1" ht="12.75">
      <c r="A57" s="7"/>
      <c r="B57" s="7"/>
      <c r="C57" s="7"/>
      <c r="D57" s="8"/>
      <c r="E57" s="7"/>
      <c r="J57" s="26"/>
      <c r="L57" s="26"/>
      <c r="N57" s="26"/>
      <c r="R57" s="62"/>
      <c r="T57" s="62"/>
      <c r="U57" s="63"/>
      <c r="V57" s="26"/>
    </row>
    <row r="58" spans="1:22" s="28" customFormat="1" ht="12.75">
      <c r="A58" s="7"/>
      <c r="C58" s="7"/>
      <c r="D58" s="8"/>
      <c r="E58" s="7"/>
      <c r="J58" s="26"/>
      <c r="L58" s="26"/>
      <c r="N58" s="26"/>
      <c r="R58" s="62"/>
      <c r="T58" s="62"/>
      <c r="U58" s="63"/>
      <c r="V58" s="26"/>
    </row>
    <row r="59" spans="1:21" ht="12.75">
      <c r="A59" s="7"/>
      <c r="C59" s="7"/>
      <c r="D59" s="8"/>
      <c r="E59" s="7"/>
      <c r="R59" s="64"/>
      <c r="T59" s="64"/>
      <c r="U59" s="65"/>
    </row>
    <row r="60" spans="1:21" ht="12.75">
      <c r="A60" s="7"/>
      <c r="B60" s="7"/>
      <c r="C60" s="7"/>
      <c r="D60" s="8"/>
      <c r="E60" s="7"/>
      <c r="R60" s="64"/>
      <c r="T60" s="64"/>
      <c r="U60" s="65"/>
    </row>
    <row r="61" spans="1:21" ht="12.75">
      <c r="A61" s="7"/>
      <c r="B61" s="7"/>
      <c r="C61" s="7"/>
      <c r="D61" s="8"/>
      <c r="E61" s="7"/>
      <c r="R61" s="64"/>
      <c r="T61" s="64"/>
      <c r="U61" s="65"/>
    </row>
    <row r="62" spans="1:21" ht="12.75">
      <c r="A62" s="7"/>
      <c r="B62" s="7"/>
      <c r="C62" s="7"/>
      <c r="D62" s="8"/>
      <c r="E62" s="7"/>
      <c r="R62" s="64"/>
      <c r="T62" s="64"/>
      <c r="U62" s="65"/>
    </row>
    <row r="63" spans="1:21" ht="12.75">
      <c r="A63" s="7"/>
      <c r="B63" s="7"/>
      <c r="C63" s="7"/>
      <c r="D63" s="8"/>
      <c r="E63" s="7"/>
      <c r="R63" s="64"/>
      <c r="T63" s="64"/>
      <c r="U63" s="65"/>
    </row>
    <row r="64" spans="18:21" ht="12.75">
      <c r="R64" s="64"/>
      <c r="T64" s="64"/>
      <c r="U64" s="65"/>
    </row>
    <row r="65" spans="18:21" ht="12.75">
      <c r="R65" s="64"/>
      <c r="T65" s="64"/>
      <c r="U65" s="65"/>
    </row>
    <row r="66" spans="18:21" ht="12.75">
      <c r="R66" s="64"/>
      <c r="T66" s="64"/>
      <c r="U66" s="65"/>
    </row>
    <row r="67" spans="18:21" ht="12.75">
      <c r="R67" s="64"/>
      <c r="T67" s="64"/>
      <c r="U67" s="65"/>
    </row>
    <row r="68" spans="18:21" ht="12.75">
      <c r="R68" s="64"/>
      <c r="T68" s="64"/>
      <c r="U68" s="65"/>
    </row>
    <row r="69" spans="18:21" ht="12.75">
      <c r="R69" s="64"/>
      <c r="T69" s="64"/>
      <c r="U69" s="65"/>
    </row>
    <row r="70" spans="18:21" ht="12.75">
      <c r="R70" s="64"/>
      <c r="T70" s="64"/>
      <c r="U70" s="65"/>
    </row>
    <row r="71" spans="20:21" ht="12.75">
      <c r="T71" s="64"/>
      <c r="U71" s="65"/>
    </row>
    <row r="72" spans="20:21" ht="12.75">
      <c r="T72" s="64"/>
      <c r="U72" s="65"/>
    </row>
    <row r="73" spans="20:21" ht="12.75">
      <c r="T73" s="64"/>
      <c r="U73" s="65"/>
    </row>
    <row r="74" spans="20:21" ht="12.75">
      <c r="T74" s="64"/>
      <c r="U74" s="65"/>
    </row>
    <row r="75" spans="20:21" ht="12.75">
      <c r="T75" s="64"/>
      <c r="U75" s="65"/>
    </row>
    <row r="76" spans="20:21" ht="12.75">
      <c r="T76" s="64"/>
      <c r="U76" s="65"/>
    </row>
    <row r="77" spans="20:21" ht="12.75">
      <c r="T77" s="64"/>
      <c r="U77" s="65"/>
    </row>
    <row r="78" spans="20:21" ht="12.75">
      <c r="T78" s="64"/>
      <c r="U78" s="65"/>
    </row>
    <row r="79" spans="20:21" ht="12.75">
      <c r="T79" s="64"/>
      <c r="U79" s="65"/>
    </row>
    <row r="80" spans="20:21" ht="12.75">
      <c r="T80" s="64"/>
      <c r="U80" s="65"/>
    </row>
    <row r="81" spans="20:21" ht="12.75">
      <c r="T81" s="64"/>
      <c r="U81" s="65"/>
    </row>
    <row r="82" spans="20:21" ht="12.75">
      <c r="T82" s="64"/>
      <c r="U82" s="65"/>
    </row>
    <row r="83" spans="20:21" ht="12.75">
      <c r="T83" s="64"/>
      <c r="U83" s="65"/>
    </row>
    <row r="84" spans="20:21" ht="12.75">
      <c r="T84" s="64"/>
      <c r="U84" s="65"/>
    </row>
    <row r="85" spans="20:21" ht="12.75">
      <c r="T85" s="64"/>
      <c r="U85" s="65"/>
    </row>
    <row r="86" spans="20:21" ht="12.75">
      <c r="T86" s="64"/>
      <c r="U86" s="65"/>
    </row>
    <row r="87" spans="20:21" ht="12.75">
      <c r="T87" s="64"/>
      <c r="U87" s="65"/>
    </row>
    <row r="88" spans="20:21" ht="12.75">
      <c r="T88" s="64"/>
      <c r="U88" s="65"/>
    </row>
    <row r="89" spans="20:21" ht="12.75">
      <c r="T89" s="64"/>
      <c r="U89" s="65"/>
    </row>
    <row r="90" spans="20:21" ht="12.75">
      <c r="T90" s="64"/>
      <c r="U90" s="65"/>
    </row>
    <row r="91" spans="20:21" ht="12.75">
      <c r="T91" s="64"/>
      <c r="U91" s="65"/>
    </row>
    <row r="92" spans="20:21" ht="12.75">
      <c r="T92" s="64"/>
      <c r="U92" s="65"/>
    </row>
    <row r="93" spans="20:21" ht="12.75">
      <c r="T93" s="64"/>
      <c r="U93" s="65"/>
    </row>
    <row r="94" spans="20:21" ht="12.75">
      <c r="T94" s="64"/>
      <c r="U94" s="65"/>
    </row>
    <row r="95" spans="20:21" ht="12.75">
      <c r="T95" s="64"/>
      <c r="U95" s="65"/>
    </row>
    <row r="96" spans="20:21" ht="12.75">
      <c r="T96" s="64"/>
      <c r="U96" s="65"/>
    </row>
    <row r="97" spans="20:21" ht="12.75">
      <c r="T97" s="64"/>
      <c r="U97" s="65"/>
    </row>
    <row r="98" spans="20:21" ht="12.75">
      <c r="T98" s="64"/>
      <c r="U98" s="65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12.875" style="0" customWidth="1"/>
    <col min="4" max="4" width="10.25390625" style="4" customWidth="1"/>
    <col min="5" max="5" width="6.625" style="0" customWidth="1"/>
    <col min="7" max="7" width="6.75390625" style="0" customWidth="1"/>
    <col min="8" max="8" width="10.25390625" style="4" customWidth="1"/>
    <col min="9" max="9" width="6.625" style="0" customWidth="1"/>
    <col min="10" max="10" width="7.875" style="4" customWidth="1"/>
    <col min="11" max="11" width="6.625" style="0" customWidth="1"/>
    <col min="12" max="12" width="9.125" style="4" customWidth="1"/>
    <col min="13" max="13" width="6.75390625" style="0" customWidth="1"/>
    <col min="14" max="14" width="9.125" style="4" customWidth="1"/>
    <col min="15" max="15" width="6.625" style="0" customWidth="1"/>
    <col min="16" max="16" width="10.75390625" style="4" customWidth="1"/>
    <col min="17" max="17" width="6.75390625" style="0" customWidth="1"/>
    <col min="18" max="18" width="8.375" style="0" customWidth="1"/>
    <col min="19" max="19" width="9.00390625" style="0" customWidth="1"/>
  </cols>
  <sheetData>
    <row r="1" spans="1:19" ht="18">
      <c r="A1" s="23" t="s">
        <v>258</v>
      </c>
      <c r="B1" s="23"/>
      <c r="C1" s="23"/>
      <c r="D1" s="24"/>
      <c r="E1" s="23"/>
      <c r="F1" s="23"/>
      <c r="G1" s="23"/>
      <c r="H1" s="24"/>
      <c r="I1" s="23"/>
      <c r="J1" s="24"/>
      <c r="K1" s="27"/>
      <c r="L1" s="26"/>
      <c r="M1" s="27"/>
      <c r="N1" s="26"/>
      <c r="O1" s="27"/>
      <c r="P1" s="26"/>
      <c r="Q1" s="29"/>
      <c r="R1" s="28"/>
      <c r="S1" s="28"/>
    </row>
    <row r="2" spans="1:19" ht="12.75">
      <c r="A2" s="30" t="s">
        <v>1</v>
      </c>
      <c r="B2" s="31"/>
      <c r="C2" s="31"/>
      <c r="D2" s="32"/>
      <c r="E2" s="31"/>
      <c r="F2" s="31"/>
      <c r="G2" s="31"/>
      <c r="H2" s="32"/>
      <c r="I2" s="31"/>
      <c r="J2" s="32"/>
      <c r="K2" s="27"/>
      <c r="L2" s="26"/>
      <c r="M2" s="27"/>
      <c r="N2" s="26"/>
      <c r="O2" s="27"/>
      <c r="P2" s="26"/>
      <c r="Q2" s="29"/>
      <c r="R2" s="28"/>
      <c r="S2" s="28"/>
    </row>
    <row r="3" spans="1:19" ht="38.25">
      <c r="A3" s="69" t="s">
        <v>2</v>
      </c>
      <c r="B3" s="69" t="s">
        <v>3</v>
      </c>
      <c r="C3" s="69" t="s">
        <v>4</v>
      </c>
      <c r="D3" s="38" t="s">
        <v>54</v>
      </c>
      <c r="E3" s="69" t="s">
        <v>6</v>
      </c>
      <c r="F3" s="70" t="s">
        <v>259</v>
      </c>
      <c r="G3" s="69" t="s">
        <v>6</v>
      </c>
      <c r="H3" s="70" t="s">
        <v>260</v>
      </c>
      <c r="I3" s="69" t="s">
        <v>6</v>
      </c>
      <c r="J3" s="71" t="s">
        <v>56</v>
      </c>
      <c r="K3" s="69" t="s">
        <v>6</v>
      </c>
      <c r="L3" s="71" t="s">
        <v>55</v>
      </c>
      <c r="M3" s="69" t="s">
        <v>6</v>
      </c>
      <c r="N3" s="71" t="s">
        <v>43</v>
      </c>
      <c r="O3" s="69" t="s">
        <v>6</v>
      </c>
      <c r="P3" s="71" t="s">
        <v>60</v>
      </c>
      <c r="Q3" s="69" t="s">
        <v>6</v>
      </c>
      <c r="R3" s="85" t="s">
        <v>10</v>
      </c>
      <c r="S3" s="85" t="s">
        <v>61</v>
      </c>
    </row>
    <row r="4" spans="1:19" ht="12.75">
      <c r="A4" s="149"/>
      <c r="B4" s="186" t="s">
        <v>11</v>
      </c>
      <c r="C4" s="186"/>
      <c r="D4" s="150">
        <v>0.7</v>
      </c>
      <c r="E4" s="149"/>
      <c r="F4" s="151">
        <v>0.8</v>
      </c>
      <c r="G4" s="150"/>
      <c r="H4" s="151">
        <v>0.8</v>
      </c>
      <c r="I4" s="150"/>
      <c r="J4" s="151">
        <v>0.4</v>
      </c>
      <c r="K4" s="150"/>
      <c r="L4" s="151">
        <v>0.3</v>
      </c>
      <c r="M4" s="150"/>
      <c r="N4" s="150">
        <v>0.7</v>
      </c>
      <c r="O4" s="150"/>
      <c r="P4" s="152">
        <v>1</v>
      </c>
      <c r="Q4" s="153"/>
      <c r="R4" s="152" t="s">
        <v>261</v>
      </c>
      <c r="S4" s="152" t="s">
        <v>262</v>
      </c>
    </row>
    <row r="5" spans="1:19" ht="12.75" customHeight="1">
      <c r="A5" s="18">
        <v>1</v>
      </c>
      <c r="B5" s="47" t="s">
        <v>12</v>
      </c>
      <c r="C5" s="47" t="s">
        <v>64</v>
      </c>
      <c r="D5" s="48">
        <v>3</v>
      </c>
      <c r="E5" s="12">
        <v>45.5</v>
      </c>
      <c r="F5" s="48">
        <v>4</v>
      </c>
      <c r="G5" s="50">
        <v>44</v>
      </c>
      <c r="H5" s="48">
        <v>1</v>
      </c>
      <c r="I5" s="50">
        <v>80</v>
      </c>
      <c r="J5" s="48"/>
      <c r="K5" s="50"/>
      <c r="L5" s="48">
        <v>2</v>
      </c>
      <c r="M5" s="154">
        <v>24</v>
      </c>
      <c r="N5" s="48">
        <v>3</v>
      </c>
      <c r="O5" s="12">
        <v>45.5</v>
      </c>
      <c r="P5" s="48">
        <v>5</v>
      </c>
      <c r="Q5" s="49">
        <v>51</v>
      </c>
      <c r="R5" s="53">
        <v>290</v>
      </c>
      <c r="S5" s="53">
        <v>266</v>
      </c>
    </row>
    <row r="6" spans="1:19" ht="12.75" customHeight="1">
      <c r="A6" s="18">
        <v>2</v>
      </c>
      <c r="B6" s="47" t="s">
        <v>19</v>
      </c>
      <c r="C6" s="47" t="s">
        <v>15</v>
      </c>
      <c r="D6" s="48">
        <v>7</v>
      </c>
      <c r="E6" s="154">
        <v>30.1</v>
      </c>
      <c r="F6" s="48">
        <v>6</v>
      </c>
      <c r="G6" s="12">
        <v>37.6</v>
      </c>
      <c r="H6" s="48">
        <v>8</v>
      </c>
      <c r="I6" s="12">
        <v>32</v>
      </c>
      <c r="J6" s="48">
        <v>2</v>
      </c>
      <c r="K6" s="50">
        <v>32</v>
      </c>
      <c r="L6" s="48"/>
      <c r="M6" s="12"/>
      <c r="N6" s="48">
        <v>1</v>
      </c>
      <c r="O6" s="12">
        <v>70</v>
      </c>
      <c r="P6" s="48">
        <v>2</v>
      </c>
      <c r="Q6" s="49">
        <v>80</v>
      </c>
      <c r="R6" s="53">
        <v>281.7</v>
      </c>
      <c r="S6" s="18">
        <v>251.6</v>
      </c>
    </row>
    <row r="7" spans="1:19" ht="12.75" customHeight="1">
      <c r="A7" s="18">
        <v>3</v>
      </c>
      <c r="B7" s="47" t="s">
        <v>23</v>
      </c>
      <c r="C7" s="47" t="s">
        <v>72</v>
      </c>
      <c r="D7" s="48"/>
      <c r="E7" s="12"/>
      <c r="F7" s="48">
        <v>1</v>
      </c>
      <c r="G7" s="12">
        <v>80</v>
      </c>
      <c r="H7" s="48">
        <v>3</v>
      </c>
      <c r="I7" s="12">
        <v>52</v>
      </c>
      <c r="J7" s="48"/>
      <c r="K7" s="50"/>
      <c r="L7" s="48"/>
      <c r="M7" s="12"/>
      <c r="N7" s="48"/>
      <c r="O7" s="12"/>
      <c r="P7" s="48">
        <v>1</v>
      </c>
      <c r="Q7" s="49">
        <v>100</v>
      </c>
      <c r="R7" s="53">
        <v>232</v>
      </c>
      <c r="S7" s="18">
        <v>232</v>
      </c>
    </row>
    <row r="8" spans="1:19" ht="12.75" customHeight="1">
      <c r="A8" s="18">
        <v>4</v>
      </c>
      <c r="B8" s="47" t="s">
        <v>16</v>
      </c>
      <c r="C8" s="47" t="s">
        <v>64</v>
      </c>
      <c r="D8" s="48">
        <v>2</v>
      </c>
      <c r="E8" s="12">
        <v>56</v>
      </c>
      <c r="F8" s="54">
        <v>8</v>
      </c>
      <c r="G8" s="50">
        <v>32</v>
      </c>
      <c r="H8" s="48">
        <v>4.5</v>
      </c>
      <c r="I8" s="50">
        <v>42.4</v>
      </c>
      <c r="J8" s="48"/>
      <c r="K8" s="50"/>
      <c r="L8" s="48"/>
      <c r="M8" s="12"/>
      <c r="N8" s="48">
        <v>8</v>
      </c>
      <c r="O8" s="12">
        <v>28</v>
      </c>
      <c r="P8" s="48">
        <v>3</v>
      </c>
      <c r="Q8" s="49">
        <v>65</v>
      </c>
      <c r="R8" s="53">
        <v>223.4</v>
      </c>
      <c r="S8" s="53">
        <v>223.4</v>
      </c>
    </row>
    <row r="9" spans="1:19" ht="12.75" customHeight="1">
      <c r="A9" s="18">
        <v>5</v>
      </c>
      <c r="B9" s="47" t="s">
        <v>33</v>
      </c>
      <c r="C9" s="52" t="s">
        <v>15</v>
      </c>
      <c r="D9" s="48">
        <v>4</v>
      </c>
      <c r="E9" s="12">
        <v>38.5</v>
      </c>
      <c r="F9" s="48">
        <v>3</v>
      </c>
      <c r="G9" s="12">
        <v>52</v>
      </c>
      <c r="H9" s="48">
        <v>7</v>
      </c>
      <c r="I9" s="12">
        <v>34.4</v>
      </c>
      <c r="J9" s="48">
        <v>3</v>
      </c>
      <c r="K9" s="50">
        <v>26</v>
      </c>
      <c r="L9" s="48"/>
      <c r="M9" s="12"/>
      <c r="N9" s="48">
        <v>2</v>
      </c>
      <c r="O9" s="12">
        <v>56</v>
      </c>
      <c r="P9" s="48">
        <v>16</v>
      </c>
      <c r="Q9" s="155">
        <v>20</v>
      </c>
      <c r="R9" s="53">
        <v>226.9</v>
      </c>
      <c r="S9" s="18">
        <v>206.9</v>
      </c>
    </row>
    <row r="10" spans="1:19" ht="12.75" customHeight="1">
      <c r="A10" s="18">
        <v>6</v>
      </c>
      <c r="B10" s="47" t="s">
        <v>27</v>
      </c>
      <c r="C10" s="47" t="s">
        <v>13</v>
      </c>
      <c r="D10" s="48">
        <v>9</v>
      </c>
      <c r="E10" s="154">
        <v>25.9</v>
      </c>
      <c r="F10" s="48">
        <v>9</v>
      </c>
      <c r="G10" s="50">
        <v>29.6</v>
      </c>
      <c r="H10" s="48">
        <v>2</v>
      </c>
      <c r="I10" s="50">
        <v>64</v>
      </c>
      <c r="J10" s="48"/>
      <c r="K10" s="50"/>
      <c r="L10" s="48">
        <v>1</v>
      </c>
      <c r="M10" s="12">
        <v>30</v>
      </c>
      <c r="N10" s="48">
        <v>5</v>
      </c>
      <c r="O10" s="50">
        <v>35.7</v>
      </c>
      <c r="P10" s="48">
        <v>8</v>
      </c>
      <c r="Q10" s="55">
        <v>40</v>
      </c>
      <c r="R10" s="53">
        <v>225.2</v>
      </c>
      <c r="S10" s="53">
        <v>199.3</v>
      </c>
    </row>
    <row r="11" spans="1:19" ht="12.75" customHeight="1">
      <c r="A11" s="18">
        <v>7</v>
      </c>
      <c r="B11" s="47" t="s">
        <v>14</v>
      </c>
      <c r="C11" s="47" t="s">
        <v>15</v>
      </c>
      <c r="D11" s="48">
        <v>5.5</v>
      </c>
      <c r="E11" s="12">
        <v>34.3</v>
      </c>
      <c r="F11" s="48">
        <v>2</v>
      </c>
      <c r="G11" s="50">
        <v>64</v>
      </c>
      <c r="H11" s="48">
        <v>6</v>
      </c>
      <c r="I11" s="50">
        <v>37.6</v>
      </c>
      <c r="J11" s="48">
        <v>1</v>
      </c>
      <c r="K11" s="50">
        <v>40</v>
      </c>
      <c r="L11" s="48"/>
      <c r="M11" s="12"/>
      <c r="N11" s="48"/>
      <c r="O11" s="12"/>
      <c r="P11" s="48"/>
      <c r="Q11" s="49"/>
      <c r="R11" s="53">
        <v>175.9</v>
      </c>
      <c r="S11" s="53">
        <v>175.9</v>
      </c>
    </row>
    <row r="12" spans="1:19" ht="12.75" customHeight="1">
      <c r="A12" s="18">
        <v>8</v>
      </c>
      <c r="B12" s="47" t="s">
        <v>17</v>
      </c>
      <c r="C12" s="47" t="s">
        <v>72</v>
      </c>
      <c r="D12" s="48">
        <v>5.5</v>
      </c>
      <c r="E12" s="12">
        <v>34.3</v>
      </c>
      <c r="F12" s="48">
        <v>10</v>
      </c>
      <c r="G12" s="12">
        <v>27.2</v>
      </c>
      <c r="H12" s="48"/>
      <c r="I12" s="12"/>
      <c r="J12" s="48"/>
      <c r="K12" s="12"/>
      <c r="L12" s="48"/>
      <c r="M12" s="12"/>
      <c r="N12" s="48">
        <v>6</v>
      </c>
      <c r="O12" s="12">
        <v>32.9</v>
      </c>
      <c r="P12" s="48">
        <v>9</v>
      </c>
      <c r="Q12" s="49">
        <v>37</v>
      </c>
      <c r="R12" s="18">
        <v>131.4</v>
      </c>
      <c r="S12" s="18">
        <v>131.4</v>
      </c>
    </row>
    <row r="13" spans="1:19" ht="12.75" customHeight="1">
      <c r="A13" s="18">
        <v>9</v>
      </c>
      <c r="B13" s="47" t="s">
        <v>21</v>
      </c>
      <c r="C13" s="47" t="s">
        <v>18</v>
      </c>
      <c r="D13" s="48"/>
      <c r="E13" s="12"/>
      <c r="F13" s="54">
        <v>5</v>
      </c>
      <c r="G13" s="12">
        <v>40.8</v>
      </c>
      <c r="H13" s="48">
        <v>4.5</v>
      </c>
      <c r="I13" s="12">
        <v>42.4</v>
      </c>
      <c r="J13" s="48"/>
      <c r="K13" s="50"/>
      <c r="L13" s="48"/>
      <c r="M13" s="12"/>
      <c r="N13" s="48"/>
      <c r="O13" s="12"/>
      <c r="P13" s="48">
        <v>6</v>
      </c>
      <c r="Q13" s="55">
        <v>47</v>
      </c>
      <c r="R13" s="18">
        <v>130.2</v>
      </c>
      <c r="S13" s="18">
        <v>130.2</v>
      </c>
    </row>
    <row r="14" spans="1:19" ht="12.75" customHeight="1">
      <c r="A14" s="18">
        <v>10</v>
      </c>
      <c r="B14" s="47" t="s">
        <v>20</v>
      </c>
      <c r="C14" s="47" t="s">
        <v>15</v>
      </c>
      <c r="D14" s="48"/>
      <c r="E14" s="18"/>
      <c r="F14" s="48"/>
      <c r="G14" s="18"/>
      <c r="H14" s="48"/>
      <c r="I14" s="18"/>
      <c r="J14" s="48">
        <v>4</v>
      </c>
      <c r="K14" s="50">
        <v>22</v>
      </c>
      <c r="L14" s="48">
        <v>6</v>
      </c>
      <c r="M14" s="12">
        <v>14.1</v>
      </c>
      <c r="N14" s="48">
        <v>4</v>
      </c>
      <c r="O14" s="12">
        <v>38.5</v>
      </c>
      <c r="P14" s="48">
        <v>7</v>
      </c>
      <c r="Q14" s="55">
        <v>43</v>
      </c>
      <c r="R14" s="18">
        <v>117.6</v>
      </c>
      <c r="S14" s="18">
        <v>117.6</v>
      </c>
    </row>
    <row r="15" spans="1:19" ht="12.75" customHeight="1">
      <c r="A15" s="18">
        <v>11</v>
      </c>
      <c r="B15" s="47" t="s">
        <v>68</v>
      </c>
      <c r="C15" s="47" t="s">
        <v>69</v>
      </c>
      <c r="D15" s="48">
        <v>1</v>
      </c>
      <c r="E15" s="18">
        <v>70</v>
      </c>
      <c r="F15" s="57"/>
      <c r="G15" s="18"/>
      <c r="H15" s="48"/>
      <c r="I15" s="18"/>
      <c r="J15" s="48"/>
      <c r="K15" s="50"/>
      <c r="L15" s="48">
        <v>7</v>
      </c>
      <c r="M15" s="18">
        <v>12.9</v>
      </c>
      <c r="N15" s="48"/>
      <c r="O15" s="18"/>
      <c r="P15" s="48">
        <v>17.5</v>
      </c>
      <c r="Q15" s="49">
        <v>17</v>
      </c>
      <c r="R15" s="18">
        <v>99.9</v>
      </c>
      <c r="S15" s="18">
        <v>99.9</v>
      </c>
    </row>
    <row r="16" spans="1:19" ht="12.75" customHeight="1">
      <c r="A16" s="18">
        <v>12</v>
      </c>
      <c r="B16" s="47" t="s">
        <v>22</v>
      </c>
      <c r="C16" s="47" t="s">
        <v>18</v>
      </c>
      <c r="D16" s="48"/>
      <c r="E16" s="12"/>
      <c r="F16" s="54">
        <v>7</v>
      </c>
      <c r="G16" s="12">
        <v>34.4</v>
      </c>
      <c r="H16" s="48">
        <v>9</v>
      </c>
      <c r="I16" s="12">
        <v>29.6</v>
      </c>
      <c r="J16" s="48"/>
      <c r="K16" s="50"/>
      <c r="L16" s="48"/>
      <c r="M16" s="12"/>
      <c r="N16" s="48">
        <v>10</v>
      </c>
      <c r="O16" s="12">
        <v>23.8</v>
      </c>
      <c r="P16" s="48"/>
      <c r="Q16" s="49"/>
      <c r="R16" s="18">
        <v>87.8</v>
      </c>
      <c r="S16" s="18">
        <v>87.8</v>
      </c>
    </row>
    <row r="17" spans="1:19" ht="12.75" customHeight="1">
      <c r="A17" s="18">
        <v>13</v>
      </c>
      <c r="B17" s="47" t="s">
        <v>251</v>
      </c>
      <c r="C17" s="47" t="s">
        <v>15</v>
      </c>
      <c r="D17" s="48"/>
      <c r="E17" s="12"/>
      <c r="F17" s="54"/>
      <c r="G17" s="12"/>
      <c r="H17" s="48"/>
      <c r="I17" s="12"/>
      <c r="J17" s="48">
        <v>6</v>
      </c>
      <c r="K17" s="50">
        <v>18.8</v>
      </c>
      <c r="L17" s="48">
        <v>4</v>
      </c>
      <c r="M17" s="12">
        <v>16.5</v>
      </c>
      <c r="N17" s="48"/>
      <c r="O17" s="18"/>
      <c r="P17" s="48">
        <v>11</v>
      </c>
      <c r="Q17" s="12">
        <v>31</v>
      </c>
      <c r="R17" s="18">
        <v>66.3</v>
      </c>
      <c r="S17" s="18">
        <v>66.3</v>
      </c>
    </row>
    <row r="18" spans="1:19" ht="12.75" customHeight="1">
      <c r="A18" s="18">
        <v>14</v>
      </c>
      <c r="B18" s="47" t="s">
        <v>62</v>
      </c>
      <c r="C18" s="52" t="s">
        <v>63</v>
      </c>
      <c r="D18" s="48"/>
      <c r="E18" s="12"/>
      <c r="F18" s="54"/>
      <c r="G18" s="12"/>
      <c r="H18" s="48"/>
      <c r="I18" s="12"/>
      <c r="J18" s="48">
        <v>5</v>
      </c>
      <c r="K18" s="50">
        <v>20.4</v>
      </c>
      <c r="L18" s="48"/>
      <c r="M18" s="12"/>
      <c r="N18" s="48">
        <v>9</v>
      </c>
      <c r="O18" s="12">
        <v>25.9</v>
      </c>
      <c r="P18" s="48"/>
      <c r="Q18" s="55"/>
      <c r="R18" s="18">
        <v>46.3</v>
      </c>
      <c r="S18" s="18">
        <v>46.3</v>
      </c>
    </row>
    <row r="19" spans="1:19" ht="12.75" customHeight="1">
      <c r="A19" s="18">
        <v>15</v>
      </c>
      <c r="B19" s="47" t="s">
        <v>31</v>
      </c>
      <c r="C19" s="47" t="s">
        <v>18</v>
      </c>
      <c r="D19" s="48"/>
      <c r="E19" s="12"/>
      <c r="F19" s="48"/>
      <c r="G19" s="12"/>
      <c r="H19" s="48"/>
      <c r="I19" s="12"/>
      <c r="J19" s="48"/>
      <c r="K19" s="50"/>
      <c r="L19" s="48"/>
      <c r="M19" s="12"/>
      <c r="N19" s="48">
        <v>13</v>
      </c>
      <c r="O19" s="12">
        <v>18.2</v>
      </c>
      <c r="P19" s="48">
        <v>12</v>
      </c>
      <c r="Q19" s="49">
        <v>28</v>
      </c>
      <c r="R19" s="18">
        <v>46.2</v>
      </c>
      <c r="S19" s="18">
        <v>46.2</v>
      </c>
    </row>
    <row r="20" spans="1:19" ht="12.75" customHeight="1">
      <c r="A20" s="18">
        <v>16</v>
      </c>
      <c r="B20" s="47" t="s">
        <v>41</v>
      </c>
      <c r="C20" s="47" t="s">
        <v>64</v>
      </c>
      <c r="D20" s="48"/>
      <c r="E20" s="12"/>
      <c r="F20" s="48"/>
      <c r="G20" s="12"/>
      <c r="H20" s="48"/>
      <c r="I20" s="12"/>
      <c r="J20" s="48"/>
      <c r="K20" s="50"/>
      <c r="L20" s="48">
        <v>3</v>
      </c>
      <c r="M20" s="12">
        <v>19.5</v>
      </c>
      <c r="N20" s="48"/>
      <c r="O20" s="12"/>
      <c r="P20" s="48">
        <v>13</v>
      </c>
      <c r="Q20" s="55">
        <v>26</v>
      </c>
      <c r="R20" s="18">
        <v>45.5</v>
      </c>
      <c r="S20" s="18">
        <v>45.5</v>
      </c>
    </row>
    <row r="21" spans="1:19" ht="12.75" customHeight="1">
      <c r="A21" s="18">
        <v>17</v>
      </c>
      <c r="B21" s="60" t="s">
        <v>217</v>
      </c>
      <c r="C21" s="60" t="s">
        <v>83</v>
      </c>
      <c r="D21" s="48"/>
      <c r="E21" s="18"/>
      <c r="F21" s="57"/>
      <c r="G21" s="18"/>
      <c r="H21" s="48">
        <v>10</v>
      </c>
      <c r="I21" s="18">
        <v>27.2</v>
      </c>
      <c r="J21" s="48"/>
      <c r="K21" s="18"/>
      <c r="L21" s="48">
        <v>11</v>
      </c>
      <c r="M21" s="18">
        <v>9.3</v>
      </c>
      <c r="N21" s="48"/>
      <c r="O21" s="18"/>
      <c r="P21" s="48"/>
      <c r="Q21" s="18"/>
      <c r="R21" s="18">
        <v>36.5</v>
      </c>
      <c r="S21" s="18">
        <v>36.5</v>
      </c>
    </row>
    <row r="22" spans="1:19" ht="12.75" customHeight="1">
      <c r="A22" s="18">
        <v>18</v>
      </c>
      <c r="B22" s="60" t="s">
        <v>46</v>
      </c>
      <c r="C22" s="60" t="s">
        <v>18</v>
      </c>
      <c r="D22" s="48"/>
      <c r="E22" s="18"/>
      <c r="F22" s="57"/>
      <c r="G22" s="18"/>
      <c r="H22" s="48"/>
      <c r="I22" s="18"/>
      <c r="J22" s="48"/>
      <c r="K22" s="18"/>
      <c r="L22" s="48"/>
      <c r="M22" s="18"/>
      <c r="N22" s="48"/>
      <c r="O22" s="18"/>
      <c r="P22" s="48">
        <v>10</v>
      </c>
      <c r="Q22" s="18">
        <v>34</v>
      </c>
      <c r="R22" s="18">
        <v>34</v>
      </c>
      <c r="S22" s="18">
        <v>34</v>
      </c>
    </row>
    <row r="23" spans="1:19" ht="12.75" customHeight="1">
      <c r="A23" s="18">
        <v>19</v>
      </c>
      <c r="B23" s="47" t="s">
        <v>252</v>
      </c>
      <c r="C23" s="47" t="s">
        <v>253</v>
      </c>
      <c r="D23" s="48"/>
      <c r="E23" s="12"/>
      <c r="F23" s="54"/>
      <c r="G23" s="12"/>
      <c r="H23" s="48"/>
      <c r="I23" s="12"/>
      <c r="J23" s="48"/>
      <c r="K23" s="50"/>
      <c r="L23" s="48"/>
      <c r="M23" s="12"/>
      <c r="N23" s="48">
        <v>7</v>
      </c>
      <c r="O23" s="12">
        <v>30.1</v>
      </c>
      <c r="P23" s="48"/>
      <c r="Q23" s="55"/>
      <c r="R23" s="18">
        <v>30.1</v>
      </c>
      <c r="S23" s="18">
        <v>30.1</v>
      </c>
    </row>
    <row r="24" spans="1:19" ht="12.75" customHeight="1">
      <c r="A24" s="18">
        <v>20</v>
      </c>
      <c r="B24" s="47" t="s">
        <v>36</v>
      </c>
      <c r="C24" s="47" t="s">
        <v>18</v>
      </c>
      <c r="D24" s="48">
        <v>8</v>
      </c>
      <c r="E24" s="12">
        <v>28</v>
      </c>
      <c r="F24" s="54"/>
      <c r="G24" s="12"/>
      <c r="H24" s="54"/>
      <c r="I24" s="12"/>
      <c r="J24" s="54"/>
      <c r="K24" s="12"/>
      <c r="L24" s="48"/>
      <c r="M24" s="12"/>
      <c r="N24" s="48"/>
      <c r="O24" s="12"/>
      <c r="P24" s="48"/>
      <c r="Q24" s="55"/>
      <c r="R24" s="18">
        <v>28</v>
      </c>
      <c r="S24" s="18">
        <v>28</v>
      </c>
    </row>
    <row r="25" spans="1:19" ht="12.75" customHeight="1">
      <c r="A25" s="18">
        <v>21</v>
      </c>
      <c r="B25" s="60" t="s">
        <v>79</v>
      </c>
      <c r="C25" s="60" t="s">
        <v>66</v>
      </c>
      <c r="D25" s="48"/>
      <c r="E25" s="18"/>
      <c r="F25" s="57"/>
      <c r="G25" s="18"/>
      <c r="H25" s="48"/>
      <c r="I25" s="18"/>
      <c r="J25" s="48"/>
      <c r="K25" s="18"/>
      <c r="L25" s="48"/>
      <c r="M25" s="18"/>
      <c r="N25" s="48"/>
      <c r="O25" s="18"/>
      <c r="P25" s="48">
        <v>14</v>
      </c>
      <c r="Q25" s="18">
        <v>24</v>
      </c>
      <c r="R25" s="18">
        <v>24</v>
      </c>
      <c r="S25" s="18">
        <v>24</v>
      </c>
    </row>
    <row r="26" spans="1:19" ht="12.75" customHeight="1">
      <c r="A26" s="18">
        <v>22</v>
      </c>
      <c r="B26" s="47" t="s">
        <v>67</v>
      </c>
      <c r="C26" s="52" t="s">
        <v>63</v>
      </c>
      <c r="D26" s="48"/>
      <c r="E26" s="12"/>
      <c r="F26" s="54"/>
      <c r="G26" s="12"/>
      <c r="H26" s="54"/>
      <c r="I26" s="12"/>
      <c r="J26" s="54"/>
      <c r="K26" s="12"/>
      <c r="L26" s="48"/>
      <c r="M26" s="12"/>
      <c r="N26" s="48"/>
      <c r="O26" s="12"/>
      <c r="P26" s="48">
        <v>15</v>
      </c>
      <c r="Q26" s="55">
        <v>22</v>
      </c>
      <c r="R26" s="18">
        <v>22</v>
      </c>
      <c r="S26" s="18">
        <v>22</v>
      </c>
    </row>
    <row r="27" spans="1:19" ht="12.75" customHeight="1">
      <c r="A27" s="18">
        <v>23</v>
      </c>
      <c r="B27" s="60" t="s">
        <v>89</v>
      </c>
      <c r="C27" s="60" t="s">
        <v>43</v>
      </c>
      <c r="D27" s="48"/>
      <c r="E27" s="18"/>
      <c r="F27" s="57"/>
      <c r="G27" s="18"/>
      <c r="H27" s="48"/>
      <c r="I27" s="18"/>
      <c r="J27" s="48"/>
      <c r="K27" s="18"/>
      <c r="L27" s="48"/>
      <c r="M27" s="18"/>
      <c r="N27" s="48">
        <v>11</v>
      </c>
      <c r="O27" s="18">
        <v>21.7</v>
      </c>
      <c r="P27" s="48"/>
      <c r="Q27" s="18"/>
      <c r="R27" s="18">
        <v>21.7</v>
      </c>
      <c r="S27" s="18">
        <v>21.7</v>
      </c>
    </row>
    <row r="28" spans="1:19" ht="12.75" customHeight="1">
      <c r="A28" s="18">
        <v>24</v>
      </c>
      <c r="B28" s="60" t="s">
        <v>91</v>
      </c>
      <c r="C28" s="60" t="s">
        <v>38</v>
      </c>
      <c r="D28" s="48"/>
      <c r="E28" s="18"/>
      <c r="F28" s="57"/>
      <c r="G28" s="18"/>
      <c r="H28" s="48"/>
      <c r="I28" s="18"/>
      <c r="J28" s="48"/>
      <c r="K28" s="18"/>
      <c r="L28" s="48">
        <v>12</v>
      </c>
      <c r="M28" s="18">
        <v>8.4</v>
      </c>
      <c r="N28" s="48">
        <v>17</v>
      </c>
      <c r="O28" s="18">
        <v>12.6</v>
      </c>
      <c r="P28" s="48"/>
      <c r="Q28" s="18"/>
      <c r="R28" s="18">
        <v>21</v>
      </c>
      <c r="S28" s="18">
        <v>21</v>
      </c>
    </row>
    <row r="29" spans="1:19" ht="12.75" customHeight="1">
      <c r="A29" s="18">
        <v>25</v>
      </c>
      <c r="B29" s="60" t="s">
        <v>263</v>
      </c>
      <c r="C29" s="60" t="s">
        <v>43</v>
      </c>
      <c r="D29" s="48"/>
      <c r="E29" s="18"/>
      <c r="F29" s="57"/>
      <c r="G29" s="18"/>
      <c r="H29" s="48"/>
      <c r="I29" s="18"/>
      <c r="J29" s="48"/>
      <c r="K29" s="18"/>
      <c r="L29" s="48"/>
      <c r="M29" s="18"/>
      <c r="N29" s="48">
        <v>12</v>
      </c>
      <c r="O29" s="18">
        <v>19.6</v>
      </c>
      <c r="P29" s="48"/>
      <c r="Q29" s="18"/>
      <c r="R29" s="18">
        <v>19.6</v>
      </c>
      <c r="S29" s="18">
        <v>19.6</v>
      </c>
    </row>
    <row r="30" spans="1:19" ht="12.75" customHeight="1">
      <c r="A30" s="18">
        <v>26</v>
      </c>
      <c r="B30" s="60" t="s">
        <v>254</v>
      </c>
      <c r="C30" s="60" t="s">
        <v>71</v>
      </c>
      <c r="D30" s="48"/>
      <c r="E30" s="18"/>
      <c r="F30" s="57"/>
      <c r="G30" s="18"/>
      <c r="H30" s="48"/>
      <c r="I30" s="18"/>
      <c r="J30" s="48">
        <v>7</v>
      </c>
      <c r="K30" s="18">
        <v>17.2</v>
      </c>
      <c r="L30" s="48"/>
      <c r="M30" s="18"/>
      <c r="N30" s="48"/>
      <c r="O30" s="18"/>
      <c r="P30" s="48"/>
      <c r="Q30" s="55"/>
      <c r="R30" s="18">
        <v>17.2</v>
      </c>
      <c r="S30" s="18">
        <v>17.2</v>
      </c>
    </row>
    <row r="31" spans="1:19" ht="12.75" customHeight="1">
      <c r="A31" s="18">
        <v>27</v>
      </c>
      <c r="B31" s="47" t="s">
        <v>29</v>
      </c>
      <c r="C31" s="47" t="s">
        <v>30</v>
      </c>
      <c r="D31" s="48"/>
      <c r="E31" s="12"/>
      <c r="F31" s="54"/>
      <c r="G31" s="12"/>
      <c r="H31" s="54"/>
      <c r="I31" s="12"/>
      <c r="J31" s="54"/>
      <c r="K31" s="12"/>
      <c r="L31" s="48"/>
      <c r="M31" s="12"/>
      <c r="N31" s="48"/>
      <c r="O31" s="12"/>
      <c r="P31" s="48">
        <v>17.5</v>
      </c>
      <c r="Q31" s="55">
        <v>17</v>
      </c>
      <c r="R31" s="18">
        <v>17</v>
      </c>
      <c r="S31" s="18">
        <v>17</v>
      </c>
    </row>
    <row r="32" spans="1:19" ht="12.75" customHeight="1">
      <c r="A32" s="18">
        <v>28</v>
      </c>
      <c r="B32" s="60" t="s">
        <v>100</v>
      </c>
      <c r="C32" s="60" t="s">
        <v>43</v>
      </c>
      <c r="D32" s="48"/>
      <c r="E32" s="18"/>
      <c r="F32" s="57"/>
      <c r="G32" s="18"/>
      <c r="H32" s="48"/>
      <c r="I32" s="18"/>
      <c r="J32" s="48"/>
      <c r="K32" s="18"/>
      <c r="L32" s="48"/>
      <c r="M32" s="18"/>
      <c r="N32" s="48">
        <v>14</v>
      </c>
      <c r="O32" s="18">
        <v>16.8</v>
      </c>
      <c r="P32" s="48"/>
      <c r="Q32" s="18"/>
      <c r="R32" s="18">
        <v>16.8</v>
      </c>
      <c r="S32" s="18">
        <v>16.8</v>
      </c>
    </row>
    <row r="33" spans="1:19" ht="12.75" customHeight="1">
      <c r="A33" s="18">
        <v>29</v>
      </c>
      <c r="B33" s="47" t="s">
        <v>264</v>
      </c>
      <c r="C33" s="47" t="s">
        <v>265</v>
      </c>
      <c r="D33" s="58"/>
      <c r="E33" s="156"/>
      <c r="F33" s="57"/>
      <c r="G33" s="18"/>
      <c r="H33" s="48"/>
      <c r="I33" s="18"/>
      <c r="J33" s="48">
        <v>8</v>
      </c>
      <c r="K33" s="18">
        <v>16</v>
      </c>
      <c r="L33" s="48"/>
      <c r="M33" s="18"/>
      <c r="N33" s="48"/>
      <c r="O33" s="18"/>
      <c r="P33" s="48"/>
      <c r="Q33" s="18"/>
      <c r="R33" s="18">
        <v>16</v>
      </c>
      <c r="S33" s="18">
        <v>16</v>
      </c>
    </row>
    <row r="34" spans="1:19" ht="12.75" customHeight="1">
      <c r="A34" s="18">
        <v>30</v>
      </c>
      <c r="B34" s="60" t="s">
        <v>266</v>
      </c>
      <c r="C34" s="60" t="s">
        <v>69</v>
      </c>
      <c r="D34" s="48"/>
      <c r="E34" s="18"/>
      <c r="F34" s="57"/>
      <c r="G34" s="18"/>
      <c r="H34" s="48"/>
      <c r="I34" s="18"/>
      <c r="J34" s="48"/>
      <c r="K34" s="18"/>
      <c r="L34" s="48"/>
      <c r="M34" s="18"/>
      <c r="N34" s="48">
        <v>15</v>
      </c>
      <c r="O34" s="18">
        <v>15.4</v>
      </c>
      <c r="P34" s="48"/>
      <c r="Q34" s="18"/>
      <c r="R34" s="18">
        <v>15.4</v>
      </c>
      <c r="S34" s="18">
        <v>15.4</v>
      </c>
    </row>
    <row r="35" spans="1:19" ht="12.75" customHeight="1">
      <c r="A35" s="18">
        <v>31</v>
      </c>
      <c r="B35" s="47" t="s">
        <v>37</v>
      </c>
      <c r="C35" s="47" t="s">
        <v>38</v>
      </c>
      <c r="D35" s="48"/>
      <c r="E35" s="12"/>
      <c r="F35" s="48"/>
      <c r="G35" s="12"/>
      <c r="H35" s="48"/>
      <c r="I35" s="12"/>
      <c r="J35" s="48"/>
      <c r="K35" s="12"/>
      <c r="L35" s="48">
        <v>5</v>
      </c>
      <c r="M35" s="12">
        <v>15.3</v>
      </c>
      <c r="N35" s="48"/>
      <c r="O35" s="12"/>
      <c r="P35" s="48"/>
      <c r="Q35" s="55"/>
      <c r="R35" s="18">
        <v>15.3</v>
      </c>
      <c r="S35" s="18">
        <v>15.3</v>
      </c>
    </row>
    <row r="36" spans="1:19" ht="12.75" customHeight="1">
      <c r="A36" s="18">
        <v>32</v>
      </c>
      <c r="B36" s="47" t="s">
        <v>78</v>
      </c>
      <c r="C36" s="47" t="s">
        <v>265</v>
      </c>
      <c r="D36" s="58"/>
      <c r="E36" s="156"/>
      <c r="F36" s="57"/>
      <c r="G36" s="18"/>
      <c r="H36" s="48"/>
      <c r="I36" s="18"/>
      <c r="J36" s="48">
        <v>9</v>
      </c>
      <c r="K36" s="18">
        <v>14.8</v>
      </c>
      <c r="L36" s="48"/>
      <c r="M36" s="18"/>
      <c r="N36" s="48"/>
      <c r="O36" s="18"/>
      <c r="P36" s="48"/>
      <c r="Q36" s="18"/>
      <c r="R36" s="18">
        <v>14.8</v>
      </c>
      <c r="S36" s="18">
        <v>14.8</v>
      </c>
    </row>
    <row r="37" spans="1:19" ht="12.75" customHeight="1">
      <c r="A37" s="18">
        <v>33</v>
      </c>
      <c r="B37" s="60" t="s">
        <v>267</v>
      </c>
      <c r="C37" s="60" t="s">
        <v>43</v>
      </c>
      <c r="D37" s="48"/>
      <c r="E37" s="18"/>
      <c r="F37" s="57"/>
      <c r="G37" s="18"/>
      <c r="H37" s="48"/>
      <c r="I37" s="18"/>
      <c r="J37" s="48"/>
      <c r="K37" s="18"/>
      <c r="L37" s="48"/>
      <c r="M37" s="18"/>
      <c r="N37" s="48">
        <v>16</v>
      </c>
      <c r="O37" s="18">
        <v>14</v>
      </c>
      <c r="P37" s="48"/>
      <c r="Q37" s="18"/>
      <c r="R37" s="18">
        <v>14</v>
      </c>
      <c r="S37" s="18">
        <v>14</v>
      </c>
    </row>
    <row r="38" spans="1:19" ht="12.75" customHeight="1">
      <c r="A38" s="18">
        <v>34</v>
      </c>
      <c r="B38" s="47" t="s">
        <v>70</v>
      </c>
      <c r="C38" s="47" t="s">
        <v>265</v>
      </c>
      <c r="D38" s="58"/>
      <c r="E38" s="156"/>
      <c r="F38" s="57"/>
      <c r="G38" s="18"/>
      <c r="H38" s="48"/>
      <c r="I38" s="18"/>
      <c r="J38" s="48">
        <v>10</v>
      </c>
      <c r="K38" s="18">
        <v>13.6</v>
      </c>
      <c r="L38" s="48"/>
      <c r="M38" s="18"/>
      <c r="N38" s="48"/>
      <c r="O38" s="18"/>
      <c r="P38" s="48"/>
      <c r="Q38" s="18"/>
      <c r="R38" s="18">
        <v>13.6</v>
      </c>
      <c r="S38" s="18">
        <v>13.6</v>
      </c>
    </row>
    <row r="39" spans="1:19" ht="12.75" customHeight="1">
      <c r="A39" s="18">
        <v>35</v>
      </c>
      <c r="B39" s="18" t="s">
        <v>112</v>
      </c>
      <c r="C39" s="18" t="s">
        <v>15</v>
      </c>
      <c r="D39" s="48"/>
      <c r="E39" s="18"/>
      <c r="F39" s="57"/>
      <c r="G39" s="18"/>
      <c r="H39" s="48"/>
      <c r="I39" s="18"/>
      <c r="J39" s="48">
        <v>11</v>
      </c>
      <c r="K39" s="18">
        <v>12.4</v>
      </c>
      <c r="L39" s="48"/>
      <c r="M39" s="18"/>
      <c r="N39" s="48"/>
      <c r="O39" s="18"/>
      <c r="P39" s="48"/>
      <c r="Q39" s="55"/>
      <c r="R39" s="18">
        <v>12.4</v>
      </c>
      <c r="S39" s="18">
        <v>12.4</v>
      </c>
    </row>
    <row r="40" spans="1:19" ht="12.75" customHeight="1">
      <c r="A40" s="18">
        <v>36</v>
      </c>
      <c r="B40" s="18" t="s">
        <v>74</v>
      </c>
      <c r="C40" s="18" t="s">
        <v>75</v>
      </c>
      <c r="D40" s="48"/>
      <c r="E40" s="18"/>
      <c r="F40" s="57"/>
      <c r="G40" s="18"/>
      <c r="H40" s="48"/>
      <c r="I40" s="18"/>
      <c r="J40" s="48"/>
      <c r="K40" s="18"/>
      <c r="L40" s="48">
        <v>8</v>
      </c>
      <c r="M40" s="18">
        <v>12</v>
      </c>
      <c r="N40" s="48"/>
      <c r="O40" s="18"/>
      <c r="P40" s="48"/>
      <c r="Q40" s="18"/>
      <c r="R40" s="18">
        <v>12</v>
      </c>
      <c r="S40" s="18">
        <v>12</v>
      </c>
    </row>
    <row r="41" spans="1:19" ht="12.75" customHeight="1">
      <c r="A41" s="18">
        <v>37</v>
      </c>
      <c r="B41" s="47" t="s">
        <v>268</v>
      </c>
      <c r="C41" s="47" t="s">
        <v>269</v>
      </c>
      <c r="D41" s="58"/>
      <c r="E41" s="156"/>
      <c r="F41" s="57"/>
      <c r="G41" s="18"/>
      <c r="H41" s="48"/>
      <c r="I41" s="18"/>
      <c r="J41" s="48">
        <v>12</v>
      </c>
      <c r="K41" s="18">
        <v>11.2</v>
      </c>
      <c r="L41" s="48"/>
      <c r="M41" s="18"/>
      <c r="N41" s="48"/>
      <c r="O41" s="18"/>
      <c r="P41" s="48"/>
      <c r="Q41" s="18"/>
      <c r="R41" s="18">
        <v>11.2</v>
      </c>
      <c r="S41" s="18">
        <v>11.2</v>
      </c>
    </row>
    <row r="42" spans="1:19" ht="12.75" customHeight="1">
      <c r="A42" s="18">
        <v>37</v>
      </c>
      <c r="B42" s="60" t="s">
        <v>270</v>
      </c>
      <c r="C42" s="60" t="s">
        <v>13</v>
      </c>
      <c r="D42" s="48"/>
      <c r="E42" s="18"/>
      <c r="F42" s="57"/>
      <c r="G42" s="18"/>
      <c r="H42" s="48"/>
      <c r="I42" s="18"/>
      <c r="J42" s="48"/>
      <c r="K42" s="18"/>
      <c r="L42" s="48"/>
      <c r="M42" s="18"/>
      <c r="N42" s="48">
        <v>18</v>
      </c>
      <c r="O42" s="18">
        <v>11.2</v>
      </c>
      <c r="P42" s="48"/>
      <c r="Q42" s="18"/>
      <c r="R42" s="18">
        <v>11.2</v>
      </c>
      <c r="S42" s="18">
        <v>11.2</v>
      </c>
    </row>
    <row r="43" spans="1:19" ht="12.75" customHeight="1">
      <c r="A43" s="18">
        <v>39</v>
      </c>
      <c r="B43" s="60" t="s">
        <v>271</v>
      </c>
      <c r="C43" s="60" t="s">
        <v>69</v>
      </c>
      <c r="D43" s="48"/>
      <c r="E43" s="18"/>
      <c r="F43" s="57"/>
      <c r="G43" s="18"/>
      <c r="H43" s="48"/>
      <c r="I43" s="18"/>
      <c r="J43" s="48"/>
      <c r="K43" s="18"/>
      <c r="L43" s="48">
        <v>9</v>
      </c>
      <c r="M43" s="18">
        <v>11.1</v>
      </c>
      <c r="N43" s="48"/>
      <c r="O43" s="18"/>
      <c r="P43" s="48"/>
      <c r="Q43" s="18"/>
      <c r="R43" s="18">
        <v>11.1</v>
      </c>
      <c r="S43" s="18">
        <v>11.1</v>
      </c>
    </row>
    <row r="44" spans="1:19" ht="12.75" customHeight="1">
      <c r="A44" s="18">
        <v>40</v>
      </c>
      <c r="B44" s="47" t="s">
        <v>272</v>
      </c>
      <c r="C44" s="47" t="s">
        <v>269</v>
      </c>
      <c r="D44" s="58"/>
      <c r="E44" s="156"/>
      <c r="F44" s="57"/>
      <c r="G44" s="18"/>
      <c r="H44" s="48"/>
      <c r="I44" s="18"/>
      <c r="J44" s="48">
        <v>13</v>
      </c>
      <c r="K44" s="18">
        <v>10.4</v>
      </c>
      <c r="L44" s="48"/>
      <c r="M44" s="18"/>
      <c r="N44" s="48"/>
      <c r="O44" s="18"/>
      <c r="P44" s="48"/>
      <c r="Q44" s="18"/>
      <c r="R44" s="18">
        <v>10.4</v>
      </c>
      <c r="S44" s="18">
        <v>10.4</v>
      </c>
    </row>
    <row r="45" spans="1:19" ht="12.75" customHeight="1">
      <c r="A45" s="18">
        <v>41</v>
      </c>
      <c r="B45" s="47" t="s">
        <v>82</v>
      </c>
      <c r="C45" s="47" t="s">
        <v>83</v>
      </c>
      <c r="D45" s="48"/>
      <c r="E45" s="12"/>
      <c r="F45" s="54"/>
      <c r="G45" s="12"/>
      <c r="H45" s="54"/>
      <c r="I45" s="12"/>
      <c r="J45" s="54"/>
      <c r="K45" s="12"/>
      <c r="L45" s="48">
        <v>10</v>
      </c>
      <c r="M45" s="12">
        <v>10.2</v>
      </c>
      <c r="N45" s="48"/>
      <c r="O45" s="12"/>
      <c r="P45" s="48"/>
      <c r="Q45" s="55"/>
      <c r="R45" s="18">
        <v>10.2</v>
      </c>
      <c r="S45" s="18">
        <v>10.2</v>
      </c>
    </row>
    <row r="46" spans="1:19" ht="12.75" customHeight="1">
      <c r="A46" s="18">
        <v>42</v>
      </c>
      <c r="B46" s="47" t="s">
        <v>273</v>
      </c>
      <c r="C46" s="47" t="s">
        <v>274</v>
      </c>
      <c r="D46" s="58"/>
      <c r="E46" s="156"/>
      <c r="F46" s="57"/>
      <c r="G46" s="18"/>
      <c r="H46" s="48"/>
      <c r="I46" s="18"/>
      <c r="J46" s="48">
        <v>14</v>
      </c>
      <c r="K46" s="18">
        <v>9.6</v>
      </c>
      <c r="L46" s="48"/>
      <c r="M46" s="18"/>
      <c r="N46" s="48"/>
      <c r="O46" s="18"/>
      <c r="P46" s="48"/>
      <c r="Q46" s="18"/>
      <c r="R46" s="18">
        <v>9.6</v>
      </c>
      <c r="S46" s="18">
        <v>9.6</v>
      </c>
    </row>
    <row r="47" spans="1:19" ht="12.75" customHeight="1">
      <c r="A47" s="18">
        <v>43</v>
      </c>
      <c r="B47" s="47" t="s">
        <v>275</v>
      </c>
      <c r="C47" s="47" t="s">
        <v>269</v>
      </c>
      <c r="D47" s="58"/>
      <c r="E47" s="156"/>
      <c r="F47" s="57"/>
      <c r="G47" s="18"/>
      <c r="H47" s="48"/>
      <c r="I47" s="18"/>
      <c r="J47" s="48">
        <v>15</v>
      </c>
      <c r="K47" s="18">
        <v>8.8</v>
      </c>
      <c r="L47" s="48"/>
      <c r="M47" s="18"/>
      <c r="N47" s="48"/>
      <c r="O47" s="18"/>
      <c r="P47" s="48"/>
      <c r="Q47" s="18"/>
      <c r="R47" s="18">
        <v>8.8</v>
      </c>
      <c r="S47" s="18">
        <v>8.8</v>
      </c>
    </row>
    <row r="48" spans="1:19" ht="12.75" customHeight="1">
      <c r="A48" s="18">
        <v>44</v>
      </c>
      <c r="B48" s="47" t="s">
        <v>276</v>
      </c>
      <c r="C48" s="47" t="s">
        <v>269</v>
      </c>
      <c r="D48" s="58"/>
      <c r="E48" s="156"/>
      <c r="F48" s="57"/>
      <c r="G48" s="18"/>
      <c r="H48" s="48"/>
      <c r="I48" s="18"/>
      <c r="J48" s="48">
        <v>16</v>
      </c>
      <c r="K48" s="18">
        <v>8</v>
      </c>
      <c r="L48" s="48"/>
      <c r="M48" s="18"/>
      <c r="N48" s="48"/>
      <c r="O48" s="18"/>
      <c r="P48" s="48"/>
      <c r="Q48" s="18"/>
      <c r="R48" s="18">
        <v>8</v>
      </c>
      <c r="S48" s="18">
        <v>8</v>
      </c>
    </row>
    <row r="49" spans="1:19" ht="12.75" customHeight="1">
      <c r="A49" s="18">
        <v>45</v>
      </c>
      <c r="B49" s="60" t="s">
        <v>102</v>
      </c>
      <c r="C49" s="60" t="s">
        <v>75</v>
      </c>
      <c r="D49" s="48"/>
      <c r="E49" s="18"/>
      <c r="F49" s="57"/>
      <c r="G49" s="18"/>
      <c r="H49" s="48"/>
      <c r="I49" s="18"/>
      <c r="J49" s="48"/>
      <c r="K49" s="18"/>
      <c r="L49" s="48">
        <v>13</v>
      </c>
      <c r="M49" s="18">
        <v>7.8</v>
      </c>
      <c r="N49" s="48"/>
      <c r="O49" s="18"/>
      <c r="P49" s="48"/>
      <c r="Q49" s="55"/>
      <c r="R49" s="18">
        <v>7.8</v>
      </c>
      <c r="S49" s="18">
        <v>7.8</v>
      </c>
    </row>
    <row r="50" spans="1:19" ht="12.75" customHeight="1">
      <c r="A50" s="18">
        <v>46</v>
      </c>
      <c r="B50" s="47" t="s">
        <v>98</v>
      </c>
      <c r="C50" s="47" t="s">
        <v>265</v>
      </c>
      <c r="D50" s="58"/>
      <c r="E50" s="156"/>
      <c r="F50" s="57"/>
      <c r="G50" s="18"/>
      <c r="H50" s="48"/>
      <c r="I50" s="18"/>
      <c r="J50" s="48">
        <v>17</v>
      </c>
      <c r="K50" s="18">
        <v>7.2</v>
      </c>
      <c r="L50" s="48"/>
      <c r="M50" s="18"/>
      <c r="N50" s="48"/>
      <c r="O50" s="18"/>
      <c r="P50" s="48"/>
      <c r="Q50" s="18"/>
      <c r="R50" s="18">
        <v>7.2</v>
      </c>
      <c r="S50" s="18">
        <v>7.2</v>
      </c>
    </row>
    <row r="51" spans="1:19" ht="12.75" customHeight="1">
      <c r="A51" s="18">
        <v>46</v>
      </c>
      <c r="B51" s="60" t="s">
        <v>277</v>
      </c>
      <c r="C51" s="60" t="s">
        <v>75</v>
      </c>
      <c r="D51" s="48"/>
      <c r="E51" s="18"/>
      <c r="F51" s="57"/>
      <c r="G51" s="18"/>
      <c r="H51" s="48"/>
      <c r="I51" s="18"/>
      <c r="J51" s="48"/>
      <c r="K51" s="18"/>
      <c r="L51" s="48">
        <v>14</v>
      </c>
      <c r="M51" s="18">
        <v>7.2</v>
      </c>
      <c r="N51" s="48"/>
      <c r="O51" s="18"/>
      <c r="P51" s="48"/>
      <c r="Q51" s="18"/>
      <c r="R51" s="18">
        <v>7.2</v>
      </c>
      <c r="S51" s="18">
        <v>7.2</v>
      </c>
    </row>
    <row r="52" spans="1:19" ht="12.75" customHeight="1">
      <c r="A52" s="18">
        <v>48</v>
      </c>
      <c r="B52" s="60" t="s">
        <v>278</v>
      </c>
      <c r="C52" s="60" t="s">
        <v>75</v>
      </c>
      <c r="D52" s="48"/>
      <c r="E52" s="18"/>
      <c r="F52" s="57"/>
      <c r="G52" s="18"/>
      <c r="H52" s="48"/>
      <c r="I52" s="18"/>
      <c r="J52" s="48"/>
      <c r="K52" s="18"/>
      <c r="L52" s="48">
        <v>15</v>
      </c>
      <c r="M52" s="18">
        <v>6.6</v>
      </c>
      <c r="N52" s="48"/>
      <c r="O52" s="18"/>
      <c r="P52" s="48"/>
      <c r="Q52" s="18"/>
      <c r="R52" s="18">
        <v>6.6</v>
      </c>
      <c r="S52" s="18">
        <v>6.6</v>
      </c>
    </row>
    <row r="53" spans="1:19" ht="12.75" customHeight="1">
      <c r="A53" s="18">
        <v>49</v>
      </c>
      <c r="B53" s="47" t="s">
        <v>73</v>
      </c>
      <c r="C53" s="47" t="s">
        <v>265</v>
      </c>
      <c r="D53" s="58"/>
      <c r="E53" s="156"/>
      <c r="F53" s="57"/>
      <c r="G53" s="18"/>
      <c r="H53" s="48"/>
      <c r="I53" s="18"/>
      <c r="J53" s="48">
        <v>18</v>
      </c>
      <c r="K53" s="18">
        <v>6.4</v>
      </c>
      <c r="L53" s="48"/>
      <c r="M53" s="18"/>
      <c r="N53" s="48"/>
      <c r="O53" s="18"/>
      <c r="P53" s="48"/>
      <c r="Q53" s="18"/>
      <c r="R53" s="18">
        <v>6.4</v>
      </c>
      <c r="S53" s="18">
        <v>6.4</v>
      </c>
    </row>
    <row r="54" spans="1:19" ht="12.75" customHeight="1">
      <c r="A54" s="18">
        <v>50</v>
      </c>
      <c r="B54" s="60" t="s">
        <v>279</v>
      </c>
      <c r="C54" s="60" t="s">
        <v>75</v>
      </c>
      <c r="D54" s="48"/>
      <c r="E54" s="18"/>
      <c r="F54" s="57"/>
      <c r="G54" s="18"/>
      <c r="H54" s="48"/>
      <c r="I54" s="18"/>
      <c r="J54" s="48"/>
      <c r="K54" s="18"/>
      <c r="L54" s="48">
        <v>16</v>
      </c>
      <c r="M54" s="18">
        <v>6</v>
      </c>
      <c r="N54" s="48"/>
      <c r="O54" s="18"/>
      <c r="P54" s="48"/>
      <c r="Q54" s="18"/>
      <c r="R54" s="18">
        <v>6</v>
      </c>
      <c r="S54" s="18">
        <v>6</v>
      </c>
    </row>
    <row r="55" spans="1:19" ht="12.75" customHeight="1">
      <c r="A55" s="18">
        <v>51</v>
      </c>
      <c r="B55" s="60" t="s">
        <v>280</v>
      </c>
      <c r="C55" s="60" t="s">
        <v>75</v>
      </c>
      <c r="D55" s="48"/>
      <c r="E55" s="18"/>
      <c r="F55" s="57"/>
      <c r="G55" s="18"/>
      <c r="H55" s="48"/>
      <c r="I55" s="18"/>
      <c r="J55" s="48"/>
      <c r="K55" s="18"/>
      <c r="L55" s="48">
        <v>17</v>
      </c>
      <c r="M55" s="18">
        <v>5.4</v>
      </c>
      <c r="N55" s="48"/>
      <c r="O55" s="18"/>
      <c r="P55" s="48"/>
      <c r="Q55" s="18"/>
      <c r="R55" s="18">
        <v>5.4</v>
      </c>
      <c r="S55" s="18">
        <v>5.4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14.00390625" style="0" customWidth="1"/>
    <col min="6" max="6" width="11.25390625" style="0" customWidth="1"/>
    <col min="12" max="12" width="9.125" style="4" customWidth="1"/>
    <col min="14" max="14" width="9.125" style="4" customWidth="1"/>
    <col min="16" max="16" width="7.75390625" style="4" customWidth="1"/>
    <col min="18" max="18" width="10.875" style="4" customWidth="1"/>
  </cols>
  <sheetData>
    <row r="1" spans="1:21" ht="18">
      <c r="A1" s="123" t="s">
        <v>247</v>
      </c>
      <c r="B1" s="123"/>
      <c r="C1" s="123"/>
      <c r="D1" s="123"/>
      <c r="E1" s="123"/>
      <c r="F1" s="123"/>
      <c r="G1" s="123"/>
      <c r="H1" s="123"/>
      <c r="I1" s="123"/>
      <c r="J1" s="123"/>
      <c r="K1" s="92"/>
      <c r="L1" s="85"/>
      <c r="M1" s="92"/>
      <c r="N1" s="85"/>
      <c r="O1" s="92"/>
      <c r="P1" s="85"/>
      <c r="Q1" s="59"/>
      <c r="R1" s="85"/>
      <c r="S1" s="124"/>
      <c r="T1" s="59"/>
      <c r="U1" s="59"/>
    </row>
    <row r="2" spans="1:21" ht="12.75">
      <c r="A2" s="157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92"/>
      <c r="L2" s="85"/>
      <c r="M2" s="92"/>
      <c r="N2" s="85"/>
      <c r="O2" s="92"/>
      <c r="P2" s="85"/>
      <c r="Q2" s="59"/>
      <c r="R2" s="85"/>
      <c r="S2" s="124"/>
      <c r="T2" s="59"/>
      <c r="U2" s="59"/>
    </row>
    <row r="3" spans="1:21" ht="38.25">
      <c r="A3" s="69" t="s">
        <v>2</v>
      </c>
      <c r="B3" s="69" t="s">
        <v>3</v>
      </c>
      <c r="C3" s="69" t="s">
        <v>4</v>
      </c>
      <c r="D3" s="38" t="s">
        <v>52</v>
      </c>
      <c r="E3" s="69" t="s">
        <v>6</v>
      </c>
      <c r="F3" s="38" t="s">
        <v>54</v>
      </c>
      <c r="G3" s="69" t="s">
        <v>6</v>
      </c>
      <c r="H3" s="70" t="s">
        <v>53</v>
      </c>
      <c r="I3" s="69" t="s">
        <v>6</v>
      </c>
      <c r="J3" s="71" t="s">
        <v>248</v>
      </c>
      <c r="K3" s="69" t="s">
        <v>6</v>
      </c>
      <c r="L3" s="71" t="s">
        <v>55</v>
      </c>
      <c r="M3" s="69" t="s">
        <v>6</v>
      </c>
      <c r="N3" s="71" t="s">
        <v>43</v>
      </c>
      <c r="O3" s="69" t="s">
        <v>6</v>
      </c>
      <c r="P3" s="72" t="s">
        <v>13</v>
      </c>
      <c r="Q3" s="85" t="s">
        <v>6</v>
      </c>
      <c r="R3" s="71" t="s">
        <v>60</v>
      </c>
      <c r="S3" s="85" t="s">
        <v>6</v>
      </c>
      <c r="T3" s="85" t="s">
        <v>10</v>
      </c>
      <c r="U3" s="85" t="s">
        <v>61</v>
      </c>
    </row>
    <row r="4" spans="1:21" ht="13.5" thickBot="1">
      <c r="A4" s="126"/>
      <c r="B4" s="187" t="s">
        <v>11</v>
      </c>
      <c r="C4" s="187"/>
      <c r="D4" s="127">
        <v>0.5</v>
      </c>
      <c r="E4" s="126"/>
      <c r="F4" s="127">
        <v>0.5</v>
      </c>
      <c r="G4" s="126"/>
      <c r="H4" s="128">
        <v>0.2</v>
      </c>
      <c r="I4" s="127"/>
      <c r="J4" s="128">
        <v>0.3</v>
      </c>
      <c r="K4" s="127"/>
      <c r="L4" s="128">
        <v>0.8</v>
      </c>
      <c r="M4" s="127"/>
      <c r="N4" s="127">
        <v>0.5</v>
      </c>
      <c r="O4" s="127"/>
      <c r="P4" s="129">
        <v>0.5</v>
      </c>
      <c r="Q4" s="130"/>
      <c r="R4" s="129">
        <v>1</v>
      </c>
      <c r="S4" s="131"/>
      <c r="T4" s="130" t="s">
        <v>249</v>
      </c>
      <c r="U4" s="130" t="s">
        <v>250</v>
      </c>
    </row>
    <row r="5" spans="1:21" s="137" customFormat="1" ht="13.5" customHeight="1" thickTop="1">
      <c r="A5" s="132">
        <v>1</v>
      </c>
      <c r="B5" s="148" t="s">
        <v>19</v>
      </c>
      <c r="C5" s="148" t="s">
        <v>15</v>
      </c>
      <c r="D5" s="133">
        <v>4</v>
      </c>
      <c r="E5" s="132">
        <v>27.5</v>
      </c>
      <c r="F5" s="133">
        <v>3</v>
      </c>
      <c r="G5" s="134">
        <v>32.5</v>
      </c>
      <c r="H5" s="133"/>
      <c r="I5" s="134"/>
      <c r="J5" s="135"/>
      <c r="K5" s="134"/>
      <c r="L5" s="133">
        <v>1</v>
      </c>
      <c r="M5" s="134">
        <v>80</v>
      </c>
      <c r="N5" s="133">
        <v>2</v>
      </c>
      <c r="O5" s="134">
        <v>40</v>
      </c>
      <c r="P5" s="133">
        <v>5</v>
      </c>
      <c r="Q5" s="134">
        <v>25.5</v>
      </c>
      <c r="R5" s="133">
        <v>2</v>
      </c>
      <c r="S5" s="136">
        <v>80</v>
      </c>
      <c r="T5" s="132">
        <v>285.5</v>
      </c>
      <c r="U5" s="132">
        <v>285.5</v>
      </c>
    </row>
    <row r="6" spans="1:21" s="137" customFormat="1" ht="13.5" customHeight="1">
      <c r="A6" s="138">
        <v>2</v>
      </c>
      <c r="B6" s="47" t="s">
        <v>12</v>
      </c>
      <c r="C6" s="47" t="s">
        <v>64</v>
      </c>
      <c r="D6" s="139">
        <v>6</v>
      </c>
      <c r="E6" s="138">
        <v>23.5</v>
      </c>
      <c r="F6" s="139">
        <v>2</v>
      </c>
      <c r="G6" s="140">
        <v>40</v>
      </c>
      <c r="H6" s="139">
        <v>2</v>
      </c>
      <c r="I6" s="141">
        <v>16</v>
      </c>
      <c r="J6" s="139">
        <v>3</v>
      </c>
      <c r="K6" s="141">
        <v>19.5</v>
      </c>
      <c r="L6" s="139">
        <v>2</v>
      </c>
      <c r="M6" s="140">
        <v>64</v>
      </c>
      <c r="N6" s="139">
        <v>1</v>
      </c>
      <c r="O6" s="140">
        <v>50</v>
      </c>
      <c r="P6" s="139">
        <v>1</v>
      </c>
      <c r="Q6" s="140">
        <v>50</v>
      </c>
      <c r="R6" s="139">
        <v>5</v>
      </c>
      <c r="S6" s="142">
        <v>51</v>
      </c>
      <c r="T6" s="143">
        <v>314</v>
      </c>
      <c r="U6" s="143">
        <v>278.5</v>
      </c>
    </row>
    <row r="7" spans="1:21" s="137" customFormat="1" ht="13.5" customHeight="1">
      <c r="A7" s="138">
        <v>3</v>
      </c>
      <c r="B7" s="47" t="s">
        <v>14</v>
      </c>
      <c r="C7" s="47" t="s">
        <v>15</v>
      </c>
      <c r="D7" s="139">
        <v>2</v>
      </c>
      <c r="E7" s="138">
        <v>40</v>
      </c>
      <c r="F7" s="139">
        <v>1</v>
      </c>
      <c r="G7" s="140">
        <v>50</v>
      </c>
      <c r="H7" s="139"/>
      <c r="I7" s="140"/>
      <c r="J7" s="139"/>
      <c r="K7" s="140"/>
      <c r="L7" s="139">
        <v>5</v>
      </c>
      <c r="M7" s="140">
        <v>40.8</v>
      </c>
      <c r="N7" s="139">
        <v>4</v>
      </c>
      <c r="O7" s="140">
        <v>27.5</v>
      </c>
      <c r="P7" s="139">
        <v>13</v>
      </c>
      <c r="Q7" s="140">
        <v>13</v>
      </c>
      <c r="R7" s="139">
        <v>3</v>
      </c>
      <c r="S7" s="142">
        <v>65</v>
      </c>
      <c r="T7" s="138">
        <v>236.3</v>
      </c>
      <c r="U7" s="138">
        <v>236.3</v>
      </c>
    </row>
    <row r="8" spans="1:21" s="137" customFormat="1" ht="13.5" customHeight="1">
      <c r="A8" s="138">
        <v>4</v>
      </c>
      <c r="B8" s="47" t="s">
        <v>27</v>
      </c>
      <c r="C8" s="47" t="s">
        <v>13</v>
      </c>
      <c r="D8" s="139">
        <v>3</v>
      </c>
      <c r="E8" s="138">
        <v>32.5</v>
      </c>
      <c r="F8" s="139">
        <v>4</v>
      </c>
      <c r="G8" s="140">
        <v>27.5</v>
      </c>
      <c r="H8" s="139">
        <v>1</v>
      </c>
      <c r="I8" s="141">
        <v>20</v>
      </c>
      <c r="J8" s="144">
        <v>1</v>
      </c>
      <c r="K8" s="140">
        <v>30</v>
      </c>
      <c r="L8" s="139">
        <v>3</v>
      </c>
      <c r="M8" s="140">
        <v>52</v>
      </c>
      <c r="N8" s="139">
        <v>16</v>
      </c>
      <c r="O8" s="141">
        <v>10</v>
      </c>
      <c r="P8" s="139">
        <v>4</v>
      </c>
      <c r="Q8" s="140">
        <v>27.5</v>
      </c>
      <c r="R8" s="139">
        <v>14</v>
      </c>
      <c r="S8" s="145">
        <v>24</v>
      </c>
      <c r="T8" s="143">
        <v>223.5</v>
      </c>
      <c r="U8" s="143">
        <v>193.5</v>
      </c>
    </row>
    <row r="9" spans="1:21" s="137" customFormat="1" ht="13.5" customHeight="1">
      <c r="A9" s="138">
        <v>5</v>
      </c>
      <c r="B9" s="47" t="s">
        <v>16</v>
      </c>
      <c r="C9" s="47" t="s">
        <v>64</v>
      </c>
      <c r="D9" s="139">
        <v>1</v>
      </c>
      <c r="E9" s="140">
        <v>50</v>
      </c>
      <c r="F9" s="139">
        <v>5</v>
      </c>
      <c r="G9" s="140">
        <v>25.5</v>
      </c>
      <c r="H9" s="144">
        <v>3</v>
      </c>
      <c r="I9" s="141">
        <v>13</v>
      </c>
      <c r="J9" s="144">
        <v>4</v>
      </c>
      <c r="K9" s="141">
        <v>16.5</v>
      </c>
      <c r="L9" s="139">
        <v>7</v>
      </c>
      <c r="M9" s="140">
        <v>34.4</v>
      </c>
      <c r="N9" s="139">
        <v>7</v>
      </c>
      <c r="O9" s="140">
        <v>21.5</v>
      </c>
      <c r="P9" s="139">
        <v>7</v>
      </c>
      <c r="Q9" s="140">
        <v>21.5</v>
      </c>
      <c r="R9" s="139">
        <v>10</v>
      </c>
      <c r="S9" s="142">
        <v>34</v>
      </c>
      <c r="T9" s="143">
        <v>216.4</v>
      </c>
      <c r="U9" s="143">
        <v>186.9</v>
      </c>
    </row>
    <row r="10" spans="1:21" s="137" customFormat="1" ht="13.5" customHeight="1">
      <c r="A10" s="138">
        <v>6</v>
      </c>
      <c r="B10" s="47" t="s">
        <v>33</v>
      </c>
      <c r="C10" s="52" t="s">
        <v>15</v>
      </c>
      <c r="D10" s="139"/>
      <c r="E10" s="138"/>
      <c r="F10" s="139"/>
      <c r="G10" s="140"/>
      <c r="H10" s="139"/>
      <c r="I10" s="140"/>
      <c r="J10" s="139"/>
      <c r="K10" s="140"/>
      <c r="L10" s="139">
        <v>13</v>
      </c>
      <c r="M10" s="140">
        <v>20.8</v>
      </c>
      <c r="N10" s="139">
        <v>8</v>
      </c>
      <c r="O10" s="140">
        <v>20</v>
      </c>
      <c r="P10" s="139">
        <v>2</v>
      </c>
      <c r="Q10" s="140">
        <v>40</v>
      </c>
      <c r="R10" s="139">
        <v>4</v>
      </c>
      <c r="S10" s="142">
        <v>55</v>
      </c>
      <c r="T10" s="138">
        <v>135.8</v>
      </c>
      <c r="U10" s="138">
        <v>135.8</v>
      </c>
    </row>
    <row r="11" spans="1:21" s="137" customFormat="1" ht="13.5" customHeight="1">
      <c r="A11" s="138">
        <v>7</v>
      </c>
      <c r="B11" s="47" t="s">
        <v>20</v>
      </c>
      <c r="C11" s="47" t="s">
        <v>15</v>
      </c>
      <c r="D11" s="146"/>
      <c r="E11" s="138"/>
      <c r="F11" s="146"/>
      <c r="G11" s="138"/>
      <c r="H11" s="139"/>
      <c r="I11" s="138"/>
      <c r="J11" s="146"/>
      <c r="K11" s="138"/>
      <c r="L11" s="139">
        <v>4</v>
      </c>
      <c r="M11" s="140">
        <v>44</v>
      </c>
      <c r="N11" s="139">
        <v>5</v>
      </c>
      <c r="O11" s="140">
        <v>25.5</v>
      </c>
      <c r="P11" s="139">
        <v>3</v>
      </c>
      <c r="Q11" s="140">
        <v>32.5</v>
      </c>
      <c r="R11" s="139">
        <v>12</v>
      </c>
      <c r="S11" s="145">
        <v>28</v>
      </c>
      <c r="T11" s="138">
        <v>130</v>
      </c>
      <c r="U11" s="138">
        <v>130</v>
      </c>
    </row>
    <row r="12" spans="1:21" s="137" customFormat="1" ht="13.5" customHeight="1">
      <c r="A12" s="138">
        <v>8</v>
      </c>
      <c r="B12" s="47" t="s">
        <v>21</v>
      </c>
      <c r="C12" s="47" t="s">
        <v>18</v>
      </c>
      <c r="D12" s="139">
        <v>5</v>
      </c>
      <c r="E12" s="140">
        <v>25.5</v>
      </c>
      <c r="F12" s="139">
        <v>6</v>
      </c>
      <c r="G12" s="140">
        <v>23.5</v>
      </c>
      <c r="H12" s="144"/>
      <c r="I12" s="140"/>
      <c r="J12" s="144">
        <v>2</v>
      </c>
      <c r="K12" s="140">
        <v>24</v>
      </c>
      <c r="L12" s="139">
        <v>12</v>
      </c>
      <c r="M12" s="140">
        <v>22.4</v>
      </c>
      <c r="N12" s="139"/>
      <c r="O12" s="140"/>
      <c r="P12" s="139"/>
      <c r="Q12" s="140"/>
      <c r="R12" s="139">
        <v>13</v>
      </c>
      <c r="S12" s="145">
        <v>26</v>
      </c>
      <c r="T12" s="138">
        <v>121.4</v>
      </c>
      <c r="U12" s="138">
        <v>121.4</v>
      </c>
    </row>
    <row r="13" spans="1:21" s="137" customFormat="1" ht="13.5" customHeight="1">
      <c r="A13" s="138">
        <v>9</v>
      </c>
      <c r="B13" s="47" t="s">
        <v>31</v>
      </c>
      <c r="C13" s="47" t="s">
        <v>18</v>
      </c>
      <c r="D13" s="139"/>
      <c r="E13" s="138"/>
      <c r="F13" s="139"/>
      <c r="G13" s="140"/>
      <c r="H13" s="139"/>
      <c r="I13" s="140"/>
      <c r="J13" s="144"/>
      <c r="K13" s="140"/>
      <c r="L13" s="139"/>
      <c r="M13" s="140"/>
      <c r="N13" s="139">
        <v>3</v>
      </c>
      <c r="O13" s="140">
        <v>32.5</v>
      </c>
      <c r="P13" s="139">
        <v>6</v>
      </c>
      <c r="Q13" s="140">
        <v>23.5</v>
      </c>
      <c r="R13" s="139">
        <v>6</v>
      </c>
      <c r="S13" s="142">
        <v>47</v>
      </c>
      <c r="T13" s="138">
        <v>103</v>
      </c>
      <c r="U13" s="138">
        <v>103</v>
      </c>
    </row>
    <row r="14" spans="1:21" s="137" customFormat="1" ht="13.5" customHeight="1">
      <c r="A14" s="138">
        <v>10</v>
      </c>
      <c r="B14" s="47" t="s">
        <v>23</v>
      </c>
      <c r="C14" s="47" t="s">
        <v>72</v>
      </c>
      <c r="D14" s="139"/>
      <c r="E14" s="138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9"/>
      <c r="Q14" s="140"/>
      <c r="R14" s="139">
        <v>1</v>
      </c>
      <c r="S14" s="142">
        <v>100</v>
      </c>
      <c r="T14" s="138">
        <v>100</v>
      </c>
      <c r="U14" s="138">
        <v>100</v>
      </c>
    </row>
    <row r="15" spans="1:21" s="137" customFormat="1" ht="13.5" customHeight="1">
      <c r="A15" s="138">
        <v>11</v>
      </c>
      <c r="B15" s="47" t="s">
        <v>22</v>
      </c>
      <c r="C15" s="47" t="s">
        <v>18</v>
      </c>
      <c r="D15" s="139"/>
      <c r="E15" s="140"/>
      <c r="F15" s="139"/>
      <c r="G15" s="140"/>
      <c r="H15" s="144"/>
      <c r="I15" s="140"/>
      <c r="J15" s="144"/>
      <c r="K15" s="140"/>
      <c r="L15" s="139">
        <v>6</v>
      </c>
      <c r="M15" s="140">
        <v>37.6</v>
      </c>
      <c r="N15" s="139"/>
      <c r="O15" s="140"/>
      <c r="P15" s="139"/>
      <c r="Q15" s="140"/>
      <c r="R15" s="139">
        <v>7</v>
      </c>
      <c r="S15" s="142">
        <v>43</v>
      </c>
      <c r="T15" s="138">
        <v>80.6</v>
      </c>
      <c r="U15" s="138">
        <v>80.6</v>
      </c>
    </row>
    <row r="16" spans="1:21" s="137" customFormat="1" ht="13.5" customHeight="1">
      <c r="A16" s="138">
        <v>12</v>
      </c>
      <c r="B16" s="47" t="s">
        <v>62</v>
      </c>
      <c r="C16" s="52" t="s">
        <v>63</v>
      </c>
      <c r="D16" s="139"/>
      <c r="E16" s="140"/>
      <c r="F16" s="139"/>
      <c r="G16" s="140"/>
      <c r="H16" s="144"/>
      <c r="I16" s="140"/>
      <c r="J16" s="144"/>
      <c r="K16" s="140"/>
      <c r="L16" s="139">
        <v>16</v>
      </c>
      <c r="M16" s="140">
        <v>16</v>
      </c>
      <c r="N16" s="139">
        <v>6</v>
      </c>
      <c r="O16" s="140">
        <v>23.5</v>
      </c>
      <c r="P16" s="139">
        <v>10</v>
      </c>
      <c r="Q16" s="140">
        <v>17</v>
      </c>
      <c r="R16" s="139">
        <v>15</v>
      </c>
      <c r="S16" s="145">
        <v>22</v>
      </c>
      <c r="T16" s="138">
        <v>78.5</v>
      </c>
      <c r="U16" s="138">
        <v>78.5</v>
      </c>
    </row>
    <row r="17" spans="1:21" s="137" customFormat="1" ht="13.5" customHeight="1">
      <c r="A17" s="138">
        <v>13</v>
      </c>
      <c r="B17" s="47" t="s">
        <v>68</v>
      </c>
      <c r="C17" s="47" t="s">
        <v>69</v>
      </c>
      <c r="D17" s="146"/>
      <c r="E17" s="138"/>
      <c r="F17" s="146"/>
      <c r="G17" s="138"/>
      <c r="H17" s="146"/>
      <c r="I17" s="138"/>
      <c r="J17" s="146"/>
      <c r="K17" s="138"/>
      <c r="L17" s="139"/>
      <c r="M17" s="138"/>
      <c r="N17" s="139">
        <v>15</v>
      </c>
      <c r="O17" s="138">
        <v>11</v>
      </c>
      <c r="P17" s="139">
        <v>16</v>
      </c>
      <c r="Q17" s="140">
        <v>10</v>
      </c>
      <c r="R17" s="139">
        <v>8</v>
      </c>
      <c r="S17" s="142">
        <v>40</v>
      </c>
      <c r="T17" s="138">
        <v>61</v>
      </c>
      <c r="U17" s="138">
        <v>61</v>
      </c>
    </row>
    <row r="18" spans="1:21" s="137" customFormat="1" ht="13.5" customHeight="1">
      <c r="A18" s="138">
        <v>14</v>
      </c>
      <c r="B18" s="47" t="s">
        <v>251</v>
      </c>
      <c r="C18" s="47" t="s">
        <v>15</v>
      </c>
      <c r="D18" s="139"/>
      <c r="E18" s="140"/>
      <c r="F18" s="139"/>
      <c r="G18" s="140"/>
      <c r="H18" s="144"/>
      <c r="I18" s="140"/>
      <c r="J18" s="144"/>
      <c r="K18" s="140"/>
      <c r="L18" s="139">
        <v>10</v>
      </c>
      <c r="M18" s="140">
        <v>27.2</v>
      </c>
      <c r="N18" s="139">
        <v>10</v>
      </c>
      <c r="O18" s="140">
        <v>17</v>
      </c>
      <c r="P18" s="147"/>
      <c r="Q18" s="138"/>
      <c r="R18" s="139">
        <v>18</v>
      </c>
      <c r="S18" s="145">
        <v>16</v>
      </c>
      <c r="T18" s="138">
        <v>60.2</v>
      </c>
      <c r="U18" s="138">
        <v>60.2</v>
      </c>
    </row>
    <row r="19" spans="1:21" s="137" customFormat="1" ht="13.5" customHeight="1">
      <c r="A19" s="138">
        <v>15</v>
      </c>
      <c r="B19" s="47" t="s">
        <v>41</v>
      </c>
      <c r="C19" s="47" t="s">
        <v>64</v>
      </c>
      <c r="D19" s="139"/>
      <c r="E19" s="138"/>
      <c r="F19" s="139">
        <v>7</v>
      </c>
      <c r="G19" s="140">
        <v>21.5</v>
      </c>
      <c r="H19" s="139">
        <v>4</v>
      </c>
      <c r="I19" s="140">
        <v>11</v>
      </c>
      <c r="J19" s="139"/>
      <c r="K19" s="140"/>
      <c r="L19" s="139"/>
      <c r="M19" s="140"/>
      <c r="N19" s="139">
        <v>12</v>
      </c>
      <c r="O19" s="140">
        <v>14</v>
      </c>
      <c r="P19" s="147"/>
      <c r="Q19" s="138"/>
      <c r="R19" s="139"/>
      <c r="S19" s="145"/>
      <c r="T19" s="138">
        <v>46.5</v>
      </c>
      <c r="U19" s="138">
        <v>46.5</v>
      </c>
    </row>
    <row r="20" spans="1:21" s="137" customFormat="1" ht="13.5" customHeight="1">
      <c r="A20" s="138">
        <v>16</v>
      </c>
      <c r="B20" s="47" t="s">
        <v>252</v>
      </c>
      <c r="C20" s="47" t="s">
        <v>253</v>
      </c>
      <c r="D20" s="139"/>
      <c r="E20" s="140"/>
      <c r="F20" s="139"/>
      <c r="G20" s="140"/>
      <c r="H20" s="144"/>
      <c r="I20" s="140"/>
      <c r="J20" s="144"/>
      <c r="K20" s="140"/>
      <c r="L20" s="139">
        <v>11</v>
      </c>
      <c r="M20" s="140">
        <v>24.8</v>
      </c>
      <c r="N20" s="139">
        <v>13</v>
      </c>
      <c r="O20" s="140">
        <v>13</v>
      </c>
      <c r="P20" s="147"/>
      <c r="Q20" s="138"/>
      <c r="R20" s="139"/>
      <c r="S20" s="145"/>
      <c r="T20" s="138">
        <v>37.8</v>
      </c>
      <c r="U20" s="138">
        <v>37.8</v>
      </c>
    </row>
    <row r="21" spans="1:21" s="137" customFormat="1" ht="13.5" customHeight="1">
      <c r="A21" s="138">
        <v>17</v>
      </c>
      <c r="B21" s="47" t="s">
        <v>17</v>
      </c>
      <c r="C21" s="47" t="s">
        <v>72</v>
      </c>
      <c r="D21" s="139"/>
      <c r="E21" s="138"/>
      <c r="F21" s="139"/>
      <c r="G21" s="140"/>
      <c r="H21" s="139"/>
      <c r="I21" s="140"/>
      <c r="J21" s="139"/>
      <c r="K21" s="140"/>
      <c r="L21" s="139"/>
      <c r="M21" s="140"/>
      <c r="N21" s="139"/>
      <c r="O21" s="140"/>
      <c r="P21" s="139"/>
      <c r="Q21" s="140"/>
      <c r="R21" s="139">
        <v>9</v>
      </c>
      <c r="S21" s="142">
        <v>37</v>
      </c>
      <c r="T21" s="138">
        <v>37</v>
      </c>
      <c r="U21" s="138">
        <v>37</v>
      </c>
    </row>
    <row r="22" spans="1:21" s="137" customFormat="1" ht="13.5" customHeight="1">
      <c r="A22" s="138">
        <v>18</v>
      </c>
      <c r="B22" s="60" t="s">
        <v>94</v>
      </c>
      <c r="C22" s="60" t="s">
        <v>75</v>
      </c>
      <c r="D22" s="146"/>
      <c r="E22" s="138"/>
      <c r="F22" s="146"/>
      <c r="G22" s="138"/>
      <c r="H22" s="146"/>
      <c r="I22" s="138"/>
      <c r="J22" s="146"/>
      <c r="K22" s="138"/>
      <c r="L22" s="139">
        <v>8</v>
      </c>
      <c r="M22" s="138">
        <v>32</v>
      </c>
      <c r="N22" s="139"/>
      <c r="O22" s="138"/>
      <c r="P22" s="139"/>
      <c r="Q22" s="138"/>
      <c r="R22" s="139"/>
      <c r="S22" s="145"/>
      <c r="T22" s="138">
        <v>32</v>
      </c>
      <c r="U22" s="138">
        <v>32</v>
      </c>
    </row>
    <row r="23" spans="1:21" s="137" customFormat="1" ht="13.5" customHeight="1">
      <c r="A23" s="138">
        <v>19</v>
      </c>
      <c r="B23" s="47" t="s">
        <v>40</v>
      </c>
      <c r="C23" s="47" t="s">
        <v>18</v>
      </c>
      <c r="D23" s="139"/>
      <c r="E23" s="140"/>
      <c r="F23" s="139"/>
      <c r="G23" s="140"/>
      <c r="H23" s="144"/>
      <c r="I23" s="140"/>
      <c r="J23" s="144"/>
      <c r="K23" s="140"/>
      <c r="L23" s="139"/>
      <c r="M23" s="140"/>
      <c r="N23" s="139"/>
      <c r="O23" s="140"/>
      <c r="P23" s="139"/>
      <c r="Q23" s="140"/>
      <c r="R23" s="139">
        <v>11</v>
      </c>
      <c r="S23" s="145">
        <v>31</v>
      </c>
      <c r="T23" s="138">
        <v>31</v>
      </c>
      <c r="U23" s="138">
        <v>31</v>
      </c>
    </row>
    <row r="24" spans="1:21" s="137" customFormat="1" ht="13.5" customHeight="1">
      <c r="A24" s="138">
        <v>20</v>
      </c>
      <c r="B24" s="60" t="s">
        <v>24</v>
      </c>
      <c r="C24" s="60" t="s">
        <v>18</v>
      </c>
      <c r="D24" s="146"/>
      <c r="E24" s="138"/>
      <c r="F24" s="146"/>
      <c r="G24" s="138"/>
      <c r="H24" s="146"/>
      <c r="I24" s="138"/>
      <c r="J24" s="146"/>
      <c r="K24" s="138"/>
      <c r="L24" s="139">
        <v>9</v>
      </c>
      <c r="M24" s="138">
        <v>29.6</v>
      </c>
      <c r="N24" s="139"/>
      <c r="O24" s="138"/>
      <c r="P24" s="139"/>
      <c r="Q24" s="138"/>
      <c r="R24" s="139"/>
      <c r="S24" s="145"/>
      <c r="T24" s="138">
        <v>29.6</v>
      </c>
      <c r="U24" s="138">
        <v>29.6</v>
      </c>
    </row>
    <row r="25" spans="1:21" s="137" customFormat="1" ht="13.5" customHeight="1">
      <c r="A25" s="138">
        <v>21</v>
      </c>
      <c r="B25" s="47" t="s">
        <v>67</v>
      </c>
      <c r="C25" s="52" t="s">
        <v>63</v>
      </c>
      <c r="D25" s="139"/>
      <c r="E25" s="140"/>
      <c r="F25" s="139"/>
      <c r="G25" s="140"/>
      <c r="H25" s="144"/>
      <c r="I25" s="140"/>
      <c r="J25" s="144"/>
      <c r="K25" s="140"/>
      <c r="L25" s="139"/>
      <c r="M25" s="140"/>
      <c r="N25" s="139">
        <v>14</v>
      </c>
      <c r="O25" s="140">
        <v>12</v>
      </c>
      <c r="P25" s="139">
        <v>11</v>
      </c>
      <c r="Q25" s="138">
        <v>15.5</v>
      </c>
      <c r="R25" s="139"/>
      <c r="S25" s="145"/>
      <c r="T25" s="138">
        <v>27.5</v>
      </c>
      <c r="U25" s="138">
        <v>27.5</v>
      </c>
    </row>
    <row r="26" spans="1:21" s="137" customFormat="1" ht="13.5" customHeight="1">
      <c r="A26" s="138">
        <v>22</v>
      </c>
      <c r="B26" s="47" t="s">
        <v>44</v>
      </c>
      <c r="C26" s="47" t="s">
        <v>63</v>
      </c>
      <c r="D26" s="139"/>
      <c r="E26" s="140"/>
      <c r="F26" s="139"/>
      <c r="G26" s="140"/>
      <c r="H26" s="139"/>
      <c r="I26" s="140"/>
      <c r="J26" s="139"/>
      <c r="K26" s="140"/>
      <c r="L26" s="139">
        <v>17</v>
      </c>
      <c r="M26" s="140">
        <v>14.4</v>
      </c>
      <c r="N26" s="139"/>
      <c r="O26" s="140"/>
      <c r="P26" s="139">
        <v>14</v>
      </c>
      <c r="Q26" s="140">
        <v>12</v>
      </c>
      <c r="R26" s="139"/>
      <c r="S26" s="145"/>
      <c r="T26" s="138">
        <v>26.4</v>
      </c>
      <c r="U26" s="138">
        <v>26.4</v>
      </c>
    </row>
    <row r="27" spans="1:21" s="137" customFormat="1" ht="13.5" customHeight="1">
      <c r="A27" s="138">
        <v>23</v>
      </c>
      <c r="B27" s="47" t="s">
        <v>82</v>
      </c>
      <c r="C27" s="47" t="s">
        <v>83</v>
      </c>
      <c r="D27" s="139"/>
      <c r="E27" s="140"/>
      <c r="F27" s="139"/>
      <c r="G27" s="140"/>
      <c r="H27" s="144"/>
      <c r="I27" s="140"/>
      <c r="J27" s="144"/>
      <c r="K27" s="140"/>
      <c r="L27" s="139"/>
      <c r="M27" s="140"/>
      <c r="N27" s="139"/>
      <c r="O27" s="140"/>
      <c r="P27" s="147"/>
      <c r="Q27" s="138"/>
      <c r="R27" s="139">
        <v>16</v>
      </c>
      <c r="S27" s="145">
        <v>20</v>
      </c>
      <c r="T27" s="138">
        <v>20</v>
      </c>
      <c r="U27" s="138">
        <v>20</v>
      </c>
    </row>
    <row r="28" spans="1:21" s="137" customFormat="1" ht="13.5" customHeight="1">
      <c r="A28" s="138">
        <v>23</v>
      </c>
      <c r="B28" s="18" t="s">
        <v>112</v>
      </c>
      <c r="C28" s="18" t="s">
        <v>15</v>
      </c>
      <c r="D28" s="146"/>
      <c r="E28" s="138"/>
      <c r="F28" s="146"/>
      <c r="G28" s="138"/>
      <c r="H28" s="146"/>
      <c r="I28" s="138"/>
      <c r="J28" s="146"/>
      <c r="K28" s="138"/>
      <c r="L28" s="139"/>
      <c r="M28" s="138"/>
      <c r="N28" s="139"/>
      <c r="O28" s="138"/>
      <c r="P28" s="139">
        <v>8</v>
      </c>
      <c r="Q28" s="140">
        <v>20</v>
      </c>
      <c r="R28" s="139"/>
      <c r="S28" s="145"/>
      <c r="T28" s="138">
        <v>20</v>
      </c>
      <c r="U28" s="138">
        <v>20</v>
      </c>
    </row>
    <row r="29" spans="1:21" s="137" customFormat="1" ht="13.5" customHeight="1">
      <c r="A29" s="138">
        <v>25</v>
      </c>
      <c r="B29" s="60" t="s">
        <v>139</v>
      </c>
      <c r="C29" s="60" t="s">
        <v>13</v>
      </c>
      <c r="D29" s="146"/>
      <c r="E29" s="138"/>
      <c r="F29" s="146"/>
      <c r="G29" s="138"/>
      <c r="H29" s="146"/>
      <c r="I29" s="138"/>
      <c r="J29" s="146"/>
      <c r="K29" s="138"/>
      <c r="L29" s="139">
        <v>14</v>
      </c>
      <c r="M29" s="138">
        <v>19.2</v>
      </c>
      <c r="N29" s="139"/>
      <c r="O29" s="138"/>
      <c r="P29" s="139"/>
      <c r="Q29" s="138"/>
      <c r="R29" s="139"/>
      <c r="S29" s="145"/>
      <c r="T29" s="138">
        <v>19.2</v>
      </c>
      <c r="U29" s="138">
        <v>19.2</v>
      </c>
    </row>
    <row r="30" spans="1:21" s="137" customFormat="1" ht="13.5" customHeight="1">
      <c r="A30" s="138">
        <v>26</v>
      </c>
      <c r="B30" s="18" t="s">
        <v>42</v>
      </c>
      <c r="C30" s="18" t="s">
        <v>43</v>
      </c>
      <c r="D30" s="146"/>
      <c r="E30" s="138"/>
      <c r="F30" s="146"/>
      <c r="G30" s="138"/>
      <c r="H30" s="146"/>
      <c r="I30" s="138"/>
      <c r="J30" s="146"/>
      <c r="K30" s="138"/>
      <c r="L30" s="139"/>
      <c r="M30" s="138"/>
      <c r="N30" s="139">
        <v>9</v>
      </c>
      <c r="O30" s="138">
        <v>18.5</v>
      </c>
      <c r="P30" s="139"/>
      <c r="Q30" s="138"/>
      <c r="R30" s="139"/>
      <c r="S30" s="145"/>
      <c r="T30" s="138">
        <v>18.5</v>
      </c>
      <c r="U30" s="138">
        <v>18.5</v>
      </c>
    </row>
    <row r="31" spans="1:21" s="137" customFormat="1" ht="13.5" customHeight="1">
      <c r="A31" s="138">
        <v>26</v>
      </c>
      <c r="B31" s="18" t="s">
        <v>113</v>
      </c>
      <c r="C31" s="18" t="s">
        <v>30</v>
      </c>
      <c r="D31" s="146"/>
      <c r="E31" s="138"/>
      <c r="F31" s="146"/>
      <c r="G31" s="138"/>
      <c r="H31" s="146"/>
      <c r="I31" s="138"/>
      <c r="J31" s="146"/>
      <c r="K31" s="138"/>
      <c r="L31" s="139"/>
      <c r="M31" s="138"/>
      <c r="N31" s="139"/>
      <c r="O31" s="138"/>
      <c r="P31" s="139">
        <v>9</v>
      </c>
      <c r="Q31" s="138">
        <v>18.5</v>
      </c>
      <c r="R31" s="139"/>
      <c r="S31" s="145"/>
      <c r="T31" s="138">
        <v>18.5</v>
      </c>
      <c r="U31" s="138">
        <v>18.5</v>
      </c>
    </row>
    <row r="32" spans="1:21" s="137" customFormat="1" ht="13.5" customHeight="1">
      <c r="A32" s="138">
        <v>28</v>
      </c>
      <c r="B32" s="47" t="s">
        <v>36</v>
      </c>
      <c r="C32" s="47" t="s">
        <v>18</v>
      </c>
      <c r="D32" s="139"/>
      <c r="E32" s="140"/>
      <c r="F32" s="139"/>
      <c r="G32" s="140"/>
      <c r="H32" s="144"/>
      <c r="I32" s="140"/>
      <c r="J32" s="144"/>
      <c r="K32" s="140"/>
      <c r="L32" s="139"/>
      <c r="M32" s="140"/>
      <c r="N32" s="139"/>
      <c r="O32" s="140"/>
      <c r="P32" s="139"/>
      <c r="Q32" s="140"/>
      <c r="R32" s="139">
        <v>17</v>
      </c>
      <c r="S32" s="145">
        <v>18</v>
      </c>
      <c r="T32" s="138">
        <v>18</v>
      </c>
      <c r="U32" s="138">
        <v>18</v>
      </c>
    </row>
    <row r="33" spans="1:21" s="137" customFormat="1" ht="13.5" customHeight="1">
      <c r="A33" s="138">
        <v>29</v>
      </c>
      <c r="B33" s="60" t="s">
        <v>254</v>
      </c>
      <c r="C33" s="60" t="s">
        <v>71</v>
      </c>
      <c r="D33" s="146"/>
      <c r="E33" s="138"/>
      <c r="F33" s="146"/>
      <c r="G33" s="138"/>
      <c r="H33" s="146"/>
      <c r="I33" s="138"/>
      <c r="J33" s="146"/>
      <c r="K33" s="138"/>
      <c r="L33" s="139">
        <v>15</v>
      </c>
      <c r="M33" s="138">
        <v>17.6</v>
      </c>
      <c r="N33" s="139"/>
      <c r="O33" s="138"/>
      <c r="P33" s="139"/>
      <c r="Q33" s="138"/>
      <c r="R33" s="139"/>
      <c r="S33" s="145"/>
      <c r="T33" s="138">
        <v>17.6</v>
      </c>
      <c r="U33" s="138">
        <v>17.6</v>
      </c>
    </row>
    <row r="34" spans="1:21" s="137" customFormat="1" ht="13.5" customHeight="1">
      <c r="A34" s="138">
        <v>30</v>
      </c>
      <c r="B34" s="18" t="s">
        <v>255</v>
      </c>
      <c r="C34" s="18" t="s">
        <v>256</v>
      </c>
      <c r="D34" s="146"/>
      <c r="E34" s="138"/>
      <c r="F34" s="146"/>
      <c r="G34" s="138"/>
      <c r="H34" s="146"/>
      <c r="I34" s="138"/>
      <c r="J34" s="146"/>
      <c r="K34" s="138"/>
      <c r="L34" s="139"/>
      <c r="M34" s="138"/>
      <c r="N34" s="139">
        <v>18</v>
      </c>
      <c r="O34" s="138">
        <v>8</v>
      </c>
      <c r="P34" s="139">
        <v>18</v>
      </c>
      <c r="Q34" s="138">
        <v>8</v>
      </c>
      <c r="R34" s="139"/>
      <c r="S34" s="145"/>
      <c r="T34" s="138">
        <v>16</v>
      </c>
      <c r="U34" s="138">
        <v>16</v>
      </c>
    </row>
    <row r="35" spans="1:21" s="137" customFormat="1" ht="13.5" customHeight="1">
      <c r="A35" s="138">
        <v>31</v>
      </c>
      <c r="B35" s="18" t="s">
        <v>32</v>
      </c>
      <c r="C35" s="18" t="s">
        <v>13</v>
      </c>
      <c r="D35" s="146"/>
      <c r="E35" s="138"/>
      <c r="F35" s="146"/>
      <c r="G35" s="138"/>
      <c r="H35" s="146"/>
      <c r="I35" s="138"/>
      <c r="J35" s="146"/>
      <c r="K35" s="138"/>
      <c r="L35" s="139"/>
      <c r="M35" s="138"/>
      <c r="N35" s="139">
        <v>11</v>
      </c>
      <c r="O35" s="138">
        <v>15.5</v>
      </c>
      <c r="P35" s="139"/>
      <c r="Q35" s="138"/>
      <c r="R35" s="139"/>
      <c r="S35" s="145"/>
      <c r="T35" s="138">
        <v>15.5</v>
      </c>
      <c r="U35" s="138">
        <v>15.5</v>
      </c>
    </row>
    <row r="36" spans="1:21" s="137" customFormat="1" ht="13.5" customHeight="1">
      <c r="A36" s="138">
        <v>32</v>
      </c>
      <c r="B36" s="47" t="s">
        <v>29</v>
      </c>
      <c r="C36" s="47" t="s">
        <v>30</v>
      </c>
      <c r="D36" s="139"/>
      <c r="E36" s="140"/>
      <c r="F36" s="139"/>
      <c r="G36" s="140"/>
      <c r="H36" s="144"/>
      <c r="I36" s="140"/>
      <c r="J36" s="144"/>
      <c r="K36" s="140"/>
      <c r="L36" s="139"/>
      <c r="M36" s="140"/>
      <c r="N36" s="139"/>
      <c r="O36" s="140"/>
      <c r="P36" s="139">
        <v>12</v>
      </c>
      <c r="Q36" s="140">
        <v>14</v>
      </c>
      <c r="R36" s="139"/>
      <c r="S36" s="145"/>
      <c r="T36" s="138">
        <v>14</v>
      </c>
      <c r="U36" s="138">
        <v>14</v>
      </c>
    </row>
    <row r="37" spans="1:21" s="137" customFormat="1" ht="13.5" customHeight="1">
      <c r="A37" s="138">
        <v>33</v>
      </c>
      <c r="B37" s="60" t="s">
        <v>102</v>
      </c>
      <c r="C37" s="60" t="s">
        <v>75</v>
      </c>
      <c r="D37" s="146"/>
      <c r="E37" s="138"/>
      <c r="F37" s="146"/>
      <c r="G37" s="138"/>
      <c r="H37" s="146"/>
      <c r="I37" s="138"/>
      <c r="J37" s="146"/>
      <c r="K37" s="138"/>
      <c r="L37" s="139">
        <v>18</v>
      </c>
      <c r="M37" s="138">
        <v>12.8</v>
      </c>
      <c r="N37" s="139"/>
      <c r="O37" s="138"/>
      <c r="P37" s="139"/>
      <c r="Q37" s="138"/>
      <c r="R37" s="139"/>
      <c r="S37" s="145"/>
      <c r="T37" s="138">
        <v>12.8</v>
      </c>
      <c r="U37" s="138">
        <v>12.8</v>
      </c>
    </row>
    <row r="38" spans="1:21" s="137" customFormat="1" ht="13.5" customHeight="1">
      <c r="A38" s="138">
        <v>34</v>
      </c>
      <c r="B38" s="47" t="s">
        <v>37</v>
      </c>
      <c r="C38" s="47" t="s">
        <v>38</v>
      </c>
      <c r="D38" s="139"/>
      <c r="E38" s="138"/>
      <c r="F38" s="139"/>
      <c r="G38" s="140"/>
      <c r="H38" s="139"/>
      <c r="I38" s="140"/>
      <c r="J38" s="139"/>
      <c r="K38" s="140"/>
      <c r="L38" s="139"/>
      <c r="M38" s="140"/>
      <c r="N38" s="139"/>
      <c r="O38" s="140"/>
      <c r="P38" s="139">
        <v>15</v>
      </c>
      <c r="Q38" s="138">
        <v>11</v>
      </c>
      <c r="R38" s="139"/>
      <c r="S38" s="145"/>
      <c r="T38" s="138">
        <v>11</v>
      </c>
      <c r="U38" s="138">
        <v>11</v>
      </c>
    </row>
    <row r="39" spans="1:21" s="137" customFormat="1" ht="13.5" customHeight="1">
      <c r="A39" s="138">
        <v>35</v>
      </c>
      <c r="B39" s="18" t="s">
        <v>186</v>
      </c>
      <c r="C39" s="18" t="s">
        <v>13</v>
      </c>
      <c r="D39" s="146"/>
      <c r="E39" s="138"/>
      <c r="F39" s="146"/>
      <c r="G39" s="138"/>
      <c r="H39" s="146"/>
      <c r="I39" s="138"/>
      <c r="J39" s="146"/>
      <c r="K39" s="138"/>
      <c r="L39" s="139"/>
      <c r="M39" s="138"/>
      <c r="N39" s="139">
        <v>17</v>
      </c>
      <c r="O39" s="138">
        <v>9</v>
      </c>
      <c r="P39" s="139"/>
      <c r="Q39" s="138"/>
      <c r="R39" s="139"/>
      <c r="S39" s="145"/>
      <c r="T39" s="138">
        <v>9</v>
      </c>
      <c r="U39" s="138">
        <v>9</v>
      </c>
    </row>
    <row r="40" spans="1:21" s="137" customFormat="1" ht="13.5" customHeight="1">
      <c r="A40" s="138">
        <v>35</v>
      </c>
      <c r="B40" s="18" t="s">
        <v>257</v>
      </c>
      <c r="C40" s="18" t="s">
        <v>15</v>
      </c>
      <c r="D40" s="146"/>
      <c r="E40" s="138"/>
      <c r="F40" s="146"/>
      <c r="G40" s="138"/>
      <c r="H40" s="146"/>
      <c r="I40" s="138"/>
      <c r="J40" s="146"/>
      <c r="K40" s="138"/>
      <c r="L40" s="139"/>
      <c r="M40" s="138"/>
      <c r="N40" s="139"/>
      <c r="O40" s="138"/>
      <c r="P40" s="139">
        <v>17</v>
      </c>
      <c r="Q40" s="138">
        <v>9</v>
      </c>
      <c r="R40" s="139"/>
      <c r="S40" s="145"/>
      <c r="T40" s="138">
        <v>9</v>
      </c>
      <c r="U40" s="138">
        <v>9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">
      <selection activeCell="N3" sqref="N3"/>
    </sheetView>
  </sheetViews>
  <sheetFormatPr defaultColWidth="9.00390625" defaultRowHeight="12.75"/>
  <cols>
    <col min="1" max="1" width="6.875" style="4" customWidth="1"/>
    <col min="2" max="2" width="20.125" style="0" customWidth="1"/>
    <col min="3" max="3" width="12.875" style="0" customWidth="1"/>
    <col min="4" max="4" width="13.625" style="0" customWidth="1"/>
    <col min="5" max="5" width="9.125" style="4" customWidth="1"/>
    <col min="6" max="6" width="11.25390625" style="0" customWidth="1"/>
    <col min="7" max="7" width="9.125" style="4" customWidth="1"/>
    <col min="8" max="8" width="13.00390625" style="0" customWidth="1"/>
    <col min="10" max="10" width="14.75390625" style="0" customWidth="1"/>
    <col min="11" max="11" width="9.125" style="4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2"/>
      <c r="N1" s="2"/>
    </row>
    <row r="2" spans="1:14" ht="12.75">
      <c r="A2" s="22" t="s">
        <v>1</v>
      </c>
      <c r="B2" s="22"/>
      <c r="C2" s="7"/>
      <c r="D2" s="7"/>
      <c r="E2" s="8"/>
      <c r="F2" s="7"/>
      <c r="G2" s="8"/>
      <c r="H2" s="7"/>
      <c r="I2" s="7"/>
      <c r="J2" s="7"/>
      <c r="K2" s="3"/>
      <c r="L2" s="3"/>
      <c r="M2" s="2"/>
      <c r="N2" s="2"/>
    </row>
    <row r="3" spans="1:14" ht="56.2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 t="s">
        <v>6</v>
      </c>
      <c r="H3" s="10" t="s">
        <v>8</v>
      </c>
      <c r="I3" s="12" t="s">
        <v>6</v>
      </c>
      <c r="J3" s="11" t="s">
        <v>9</v>
      </c>
      <c r="K3" s="9" t="s">
        <v>6</v>
      </c>
      <c r="L3" s="13" t="s">
        <v>10</v>
      </c>
      <c r="M3" s="6"/>
      <c r="N3" s="5"/>
    </row>
    <row r="4" spans="1:14" ht="15.75">
      <c r="A4" s="14"/>
      <c r="B4" s="15" t="s">
        <v>11</v>
      </c>
      <c r="C4" s="15"/>
      <c r="D4" s="14">
        <v>1</v>
      </c>
      <c r="E4" s="14"/>
      <c r="F4" s="14">
        <v>1</v>
      </c>
      <c r="G4" s="14"/>
      <c r="H4" s="14">
        <v>0.6</v>
      </c>
      <c r="I4" s="16"/>
      <c r="J4" s="14">
        <v>0.6</v>
      </c>
      <c r="K4" s="14"/>
      <c r="L4" s="17"/>
      <c r="M4" s="6"/>
      <c r="N4" s="5"/>
    </row>
    <row r="5" spans="1:14" ht="15.75">
      <c r="A5" s="9">
        <v>1</v>
      </c>
      <c r="B5" s="18" t="s">
        <v>12</v>
      </c>
      <c r="C5" s="18" t="s">
        <v>13</v>
      </c>
      <c r="D5" s="9">
        <v>2</v>
      </c>
      <c r="E5" s="9">
        <v>80</v>
      </c>
      <c r="F5" s="13">
        <v>4</v>
      </c>
      <c r="G5" s="9">
        <v>55</v>
      </c>
      <c r="H5" s="13">
        <v>2</v>
      </c>
      <c r="I5" s="12">
        <v>48</v>
      </c>
      <c r="J5" s="19">
        <v>3</v>
      </c>
      <c r="K5" s="9">
        <v>39</v>
      </c>
      <c r="L5" s="20">
        <v>222</v>
      </c>
      <c r="M5" s="6"/>
      <c r="N5" s="5"/>
    </row>
    <row r="6" spans="1:14" ht="15.75">
      <c r="A6" s="9">
        <v>2</v>
      </c>
      <c r="B6" s="18" t="s">
        <v>14</v>
      </c>
      <c r="C6" s="18" t="s">
        <v>15</v>
      </c>
      <c r="D6" s="9"/>
      <c r="E6" s="9"/>
      <c r="F6" s="13">
        <v>1</v>
      </c>
      <c r="G6" s="9">
        <v>100</v>
      </c>
      <c r="H6" s="13">
        <v>1</v>
      </c>
      <c r="I6" s="12">
        <v>60</v>
      </c>
      <c r="J6" s="19">
        <v>1</v>
      </c>
      <c r="K6" s="9">
        <v>60</v>
      </c>
      <c r="L6" s="20">
        <v>220</v>
      </c>
      <c r="M6" s="6"/>
      <c r="N6" s="5"/>
    </row>
    <row r="7" spans="1:14" ht="15.75">
      <c r="A7" s="9">
        <v>3</v>
      </c>
      <c r="B7" s="18" t="s">
        <v>16</v>
      </c>
      <c r="C7" s="18" t="s">
        <v>13</v>
      </c>
      <c r="D7" s="9">
        <v>3</v>
      </c>
      <c r="E7" s="9">
        <v>65</v>
      </c>
      <c r="F7" s="13">
        <v>8</v>
      </c>
      <c r="G7" s="9">
        <v>40</v>
      </c>
      <c r="H7" s="13">
        <v>11</v>
      </c>
      <c r="I7" s="12">
        <v>18.6</v>
      </c>
      <c r="J7" s="19">
        <v>6</v>
      </c>
      <c r="K7" s="9">
        <v>28.2</v>
      </c>
      <c r="L7" s="20">
        <v>151.8</v>
      </c>
      <c r="M7" s="6"/>
      <c r="N7" s="5"/>
    </row>
    <row r="8" spans="1:14" ht="15.75">
      <c r="A8" s="9">
        <v>4</v>
      </c>
      <c r="B8" s="18" t="s">
        <v>17</v>
      </c>
      <c r="C8" s="18" t="s">
        <v>18</v>
      </c>
      <c r="D8" s="9"/>
      <c r="E8" s="9"/>
      <c r="F8" s="13">
        <v>2</v>
      </c>
      <c r="G8" s="9">
        <v>80</v>
      </c>
      <c r="H8" s="13">
        <v>4</v>
      </c>
      <c r="I8" s="12">
        <v>33</v>
      </c>
      <c r="J8" s="19">
        <v>5</v>
      </c>
      <c r="K8" s="9">
        <v>30.6</v>
      </c>
      <c r="L8" s="20">
        <v>143.6</v>
      </c>
      <c r="M8" s="6"/>
      <c r="N8" s="5"/>
    </row>
    <row r="9" spans="1:14" ht="15.75">
      <c r="A9" s="9">
        <v>5</v>
      </c>
      <c r="B9" s="18" t="s">
        <v>19</v>
      </c>
      <c r="C9" s="18" t="s">
        <v>15</v>
      </c>
      <c r="D9" s="9"/>
      <c r="E9" s="9"/>
      <c r="F9" s="13">
        <v>5</v>
      </c>
      <c r="G9" s="9">
        <v>51</v>
      </c>
      <c r="H9" s="13">
        <v>9</v>
      </c>
      <c r="I9" s="12">
        <v>22.2</v>
      </c>
      <c r="J9" s="9">
        <v>2</v>
      </c>
      <c r="K9" s="9">
        <v>48</v>
      </c>
      <c r="L9" s="20">
        <v>121.2</v>
      </c>
      <c r="M9" s="6"/>
      <c r="N9" s="5"/>
    </row>
    <row r="10" spans="1:14" ht="15.75">
      <c r="A10" s="9">
        <v>6</v>
      </c>
      <c r="B10" s="18" t="s">
        <v>20</v>
      </c>
      <c r="C10" s="18" t="s">
        <v>15</v>
      </c>
      <c r="D10" s="9"/>
      <c r="E10" s="9"/>
      <c r="F10" s="9">
        <v>7</v>
      </c>
      <c r="G10" s="9">
        <v>43</v>
      </c>
      <c r="H10" s="9">
        <v>5</v>
      </c>
      <c r="I10" s="12">
        <v>30.6</v>
      </c>
      <c r="J10" s="9">
        <v>8</v>
      </c>
      <c r="K10" s="9">
        <v>24</v>
      </c>
      <c r="L10" s="20">
        <v>97.6</v>
      </c>
      <c r="M10" s="6"/>
      <c r="N10" s="5"/>
    </row>
    <row r="11" spans="1:14" ht="15.75">
      <c r="A11" s="9">
        <v>7</v>
      </c>
      <c r="B11" s="18" t="s">
        <v>21</v>
      </c>
      <c r="C11" s="18" t="s">
        <v>18</v>
      </c>
      <c r="D11" s="9">
        <v>7</v>
      </c>
      <c r="E11" s="9">
        <v>43</v>
      </c>
      <c r="F11" s="13">
        <v>9</v>
      </c>
      <c r="G11" s="9">
        <v>37</v>
      </c>
      <c r="H11" s="13"/>
      <c r="I11" s="12"/>
      <c r="J11" s="21"/>
      <c r="K11" s="9"/>
      <c r="L11" s="20">
        <v>80</v>
      </c>
      <c r="M11" s="6"/>
      <c r="N11" s="5"/>
    </row>
    <row r="12" spans="1:14" ht="15.75">
      <c r="A12" s="9">
        <v>8</v>
      </c>
      <c r="B12" s="18" t="s">
        <v>22</v>
      </c>
      <c r="C12" s="18" t="s">
        <v>18</v>
      </c>
      <c r="D12" s="9"/>
      <c r="E12" s="9"/>
      <c r="F12" s="13">
        <v>16</v>
      </c>
      <c r="G12" s="9">
        <v>20</v>
      </c>
      <c r="H12" s="13">
        <v>7</v>
      </c>
      <c r="I12" s="12">
        <v>25.8</v>
      </c>
      <c r="J12" s="21">
        <v>4</v>
      </c>
      <c r="K12" s="9">
        <v>33</v>
      </c>
      <c r="L12" s="20">
        <v>78.8</v>
      </c>
      <c r="M12" s="6"/>
      <c r="N12" s="5"/>
    </row>
    <row r="13" spans="1:14" ht="15.75">
      <c r="A13" s="9">
        <v>9</v>
      </c>
      <c r="B13" s="18" t="s">
        <v>23</v>
      </c>
      <c r="C13" s="18" t="s">
        <v>18</v>
      </c>
      <c r="D13" s="9"/>
      <c r="E13" s="9"/>
      <c r="F13" s="13">
        <v>3</v>
      </c>
      <c r="G13" s="9">
        <v>65</v>
      </c>
      <c r="H13" s="13"/>
      <c r="I13" s="12"/>
      <c r="J13" s="21"/>
      <c r="K13" s="9"/>
      <c r="L13" s="20">
        <v>65</v>
      </c>
      <c r="M13" s="6"/>
      <c r="N13" s="5"/>
    </row>
    <row r="14" spans="1:14" ht="15.75">
      <c r="A14" s="9">
        <v>10</v>
      </c>
      <c r="B14" s="18" t="s">
        <v>24</v>
      </c>
      <c r="C14" s="18" t="s">
        <v>18</v>
      </c>
      <c r="D14" s="9"/>
      <c r="E14" s="9"/>
      <c r="F14" s="13">
        <v>17</v>
      </c>
      <c r="G14" s="9">
        <v>18</v>
      </c>
      <c r="H14" s="9">
        <v>12</v>
      </c>
      <c r="I14" s="12">
        <v>16.8</v>
      </c>
      <c r="J14" s="9">
        <v>7</v>
      </c>
      <c r="K14" s="9">
        <v>25.8</v>
      </c>
      <c r="L14" s="20">
        <v>60.6</v>
      </c>
      <c r="M14" s="6"/>
      <c r="N14" s="5"/>
    </row>
    <row r="15" spans="1:14" ht="15.75">
      <c r="A15" s="9">
        <v>11</v>
      </c>
      <c r="B15" s="18" t="s">
        <v>25</v>
      </c>
      <c r="C15" s="18" t="s">
        <v>26</v>
      </c>
      <c r="D15" s="9">
        <v>5</v>
      </c>
      <c r="E15" s="9">
        <v>51</v>
      </c>
      <c r="F15" s="13"/>
      <c r="G15" s="9"/>
      <c r="H15" s="9"/>
      <c r="I15" s="12"/>
      <c r="J15" s="9"/>
      <c r="K15" s="9"/>
      <c r="L15" s="20">
        <v>51</v>
      </c>
      <c r="M15" s="6"/>
      <c r="N15" s="5"/>
    </row>
    <row r="16" spans="1:14" ht="15.75">
      <c r="A16" s="9">
        <v>12</v>
      </c>
      <c r="B16" s="18" t="s">
        <v>27</v>
      </c>
      <c r="C16" s="18" t="s">
        <v>13</v>
      </c>
      <c r="D16" s="9"/>
      <c r="E16" s="9"/>
      <c r="F16" s="13">
        <v>6</v>
      </c>
      <c r="G16" s="9">
        <v>47</v>
      </c>
      <c r="H16" s="13"/>
      <c r="I16" s="12"/>
      <c r="J16" s="21"/>
      <c r="K16" s="9"/>
      <c r="L16" s="20">
        <v>47</v>
      </c>
      <c r="M16" s="6"/>
      <c r="N16" s="5"/>
    </row>
    <row r="17" spans="1:14" ht="15.75">
      <c r="A17" s="9">
        <v>13</v>
      </c>
      <c r="B17" s="18" t="s">
        <v>28</v>
      </c>
      <c r="C17" s="18" t="s">
        <v>15</v>
      </c>
      <c r="D17" s="9"/>
      <c r="E17" s="9"/>
      <c r="F17" s="9"/>
      <c r="G17" s="9"/>
      <c r="H17" s="9">
        <v>6</v>
      </c>
      <c r="I17" s="12">
        <v>28.2</v>
      </c>
      <c r="J17" s="9">
        <v>11</v>
      </c>
      <c r="K17" s="9">
        <v>18.6</v>
      </c>
      <c r="L17" s="20">
        <v>46.8</v>
      </c>
      <c r="M17" s="6"/>
      <c r="N17" s="5"/>
    </row>
    <row r="18" spans="1:14" ht="15.75">
      <c r="A18" s="9">
        <v>14</v>
      </c>
      <c r="B18" s="18" t="s">
        <v>29</v>
      </c>
      <c r="C18" s="18" t="s">
        <v>30</v>
      </c>
      <c r="D18" s="9"/>
      <c r="E18" s="9"/>
      <c r="F18" s="13">
        <v>14</v>
      </c>
      <c r="G18" s="9">
        <v>24</v>
      </c>
      <c r="H18" s="9"/>
      <c r="I18" s="12"/>
      <c r="J18" s="9">
        <v>9</v>
      </c>
      <c r="K18" s="9">
        <v>22.2</v>
      </c>
      <c r="L18" s="20">
        <v>46.2</v>
      </c>
      <c r="M18" s="6"/>
      <c r="N18" s="5"/>
    </row>
    <row r="19" spans="1:14" ht="15.75">
      <c r="A19" s="9">
        <v>15</v>
      </c>
      <c r="B19" s="18" t="s">
        <v>31</v>
      </c>
      <c r="C19" s="18" t="s">
        <v>18</v>
      </c>
      <c r="D19" s="18"/>
      <c r="E19" s="9"/>
      <c r="F19" s="9"/>
      <c r="G19" s="9"/>
      <c r="H19" s="9">
        <v>3</v>
      </c>
      <c r="I19" s="12">
        <v>39</v>
      </c>
      <c r="J19" s="9"/>
      <c r="K19" s="9"/>
      <c r="L19" s="20">
        <v>39</v>
      </c>
      <c r="M19" s="6"/>
      <c r="N19" s="5"/>
    </row>
    <row r="20" spans="1:14" ht="15.75">
      <c r="A20" s="9">
        <v>16</v>
      </c>
      <c r="B20" s="18" t="s">
        <v>32</v>
      </c>
      <c r="C20" s="18" t="s">
        <v>13</v>
      </c>
      <c r="D20" s="9"/>
      <c r="E20" s="9"/>
      <c r="F20" s="9"/>
      <c r="G20" s="9"/>
      <c r="H20" s="9">
        <v>13</v>
      </c>
      <c r="I20" s="12">
        <v>15.6</v>
      </c>
      <c r="J20" s="9">
        <v>10</v>
      </c>
      <c r="K20" s="9">
        <v>20.4</v>
      </c>
      <c r="L20" s="20">
        <v>36</v>
      </c>
      <c r="M20" s="6"/>
      <c r="N20" s="5"/>
    </row>
    <row r="21" spans="1:14" ht="15.75">
      <c r="A21" s="9">
        <v>17</v>
      </c>
      <c r="B21" s="18" t="s">
        <v>33</v>
      </c>
      <c r="C21" s="18" t="s">
        <v>15</v>
      </c>
      <c r="D21" s="9"/>
      <c r="E21" s="9"/>
      <c r="F21" s="9">
        <v>10</v>
      </c>
      <c r="G21" s="9">
        <v>34</v>
      </c>
      <c r="H21" s="9"/>
      <c r="I21" s="12"/>
      <c r="J21" s="9"/>
      <c r="K21" s="9"/>
      <c r="L21" s="20">
        <v>34</v>
      </c>
      <c r="M21" s="6"/>
      <c r="N21" s="5"/>
    </row>
    <row r="22" spans="1:14" ht="15.75">
      <c r="A22" s="9">
        <v>18</v>
      </c>
      <c r="B22" s="18" t="s">
        <v>34</v>
      </c>
      <c r="C22" s="18" t="s">
        <v>35</v>
      </c>
      <c r="D22" s="9"/>
      <c r="E22" s="9"/>
      <c r="F22" s="13">
        <v>11</v>
      </c>
      <c r="G22" s="9">
        <v>31</v>
      </c>
      <c r="H22" s="9"/>
      <c r="I22" s="12"/>
      <c r="J22" s="9"/>
      <c r="K22" s="9"/>
      <c r="L22" s="20">
        <v>31</v>
      </c>
      <c r="M22" s="6"/>
      <c r="N22" s="5"/>
    </row>
    <row r="23" spans="1:14" ht="15.75">
      <c r="A23" s="9">
        <v>19</v>
      </c>
      <c r="B23" s="18" t="s">
        <v>36</v>
      </c>
      <c r="C23" s="18" t="s">
        <v>18</v>
      </c>
      <c r="D23" s="9"/>
      <c r="E23" s="9"/>
      <c r="F23" s="13"/>
      <c r="G23" s="9"/>
      <c r="H23" s="13">
        <v>16</v>
      </c>
      <c r="I23" s="12">
        <v>12</v>
      </c>
      <c r="J23" s="21">
        <v>12</v>
      </c>
      <c r="K23" s="9">
        <v>16.8</v>
      </c>
      <c r="L23" s="20">
        <v>28.8</v>
      </c>
      <c r="M23" s="6"/>
      <c r="N23" s="5"/>
    </row>
    <row r="24" spans="1:14" ht="15.75">
      <c r="A24" s="9">
        <v>19</v>
      </c>
      <c r="B24" s="18" t="s">
        <v>37</v>
      </c>
      <c r="C24" s="18" t="s">
        <v>38</v>
      </c>
      <c r="D24" s="9"/>
      <c r="E24" s="9"/>
      <c r="F24" s="13"/>
      <c r="G24" s="9"/>
      <c r="H24" s="9">
        <v>15</v>
      </c>
      <c r="I24" s="12">
        <v>13.2</v>
      </c>
      <c r="J24" s="9">
        <v>13</v>
      </c>
      <c r="K24" s="9">
        <v>15.6</v>
      </c>
      <c r="L24" s="20">
        <v>28.8</v>
      </c>
      <c r="M24" s="6"/>
      <c r="N24" s="5"/>
    </row>
    <row r="25" spans="1:14" ht="15.75">
      <c r="A25" s="9">
        <v>21</v>
      </c>
      <c r="B25" s="18" t="s">
        <v>39</v>
      </c>
      <c r="C25" s="18" t="s">
        <v>30</v>
      </c>
      <c r="D25" s="9"/>
      <c r="E25" s="9"/>
      <c r="F25" s="13">
        <v>12</v>
      </c>
      <c r="G25" s="9">
        <v>28</v>
      </c>
      <c r="H25" s="13"/>
      <c r="I25" s="12"/>
      <c r="J25" s="9"/>
      <c r="K25" s="9"/>
      <c r="L25" s="20">
        <v>28</v>
      </c>
      <c r="M25" s="6"/>
      <c r="N25" s="5"/>
    </row>
    <row r="26" spans="1:14" ht="15.75">
      <c r="A26" s="9">
        <v>22</v>
      </c>
      <c r="B26" s="18" t="s">
        <v>40</v>
      </c>
      <c r="C26" s="18" t="s">
        <v>18</v>
      </c>
      <c r="D26" s="9"/>
      <c r="E26" s="9"/>
      <c r="F26" s="13">
        <v>13</v>
      </c>
      <c r="G26" s="9">
        <v>26</v>
      </c>
      <c r="H26" s="9"/>
      <c r="I26" s="12"/>
      <c r="J26" s="9"/>
      <c r="K26" s="9"/>
      <c r="L26" s="20">
        <v>26</v>
      </c>
      <c r="M26" s="6"/>
      <c r="N26" s="5"/>
    </row>
    <row r="27" spans="1:14" ht="15.75">
      <c r="A27" s="9">
        <v>23</v>
      </c>
      <c r="B27" s="18" t="s">
        <v>41</v>
      </c>
      <c r="C27" s="18" t="s">
        <v>13</v>
      </c>
      <c r="D27" s="9"/>
      <c r="E27" s="9"/>
      <c r="F27" s="9"/>
      <c r="G27" s="9"/>
      <c r="H27" s="9">
        <v>17</v>
      </c>
      <c r="I27" s="12">
        <v>10.8</v>
      </c>
      <c r="J27" s="9">
        <v>14</v>
      </c>
      <c r="K27" s="9">
        <v>14.4</v>
      </c>
      <c r="L27" s="20">
        <v>25.2</v>
      </c>
      <c r="M27" s="6"/>
      <c r="N27" s="5"/>
    </row>
    <row r="28" spans="1:14" ht="15.75">
      <c r="A28" s="9">
        <v>24</v>
      </c>
      <c r="B28" s="18" t="s">
        <v>42</v>
      </c>
      <c r="C28" s="18" t="s">
        <v>43</v>
      </c>
      <c r="D28" s="9"/>
      <c r="E28" s="9"/>
      <c r="F28" s="9"/>
      <c r="G28" s="9"/>
      <c r="H28" s="9">
        <v>8</v>
      </c>
      <c r="I28" s="12">
        <v>24</v>
      </c>
      <c r="J28" s="9"/>
      <c r="K28" s="9"/>
      <c r="L28" s="20">
        <v>24</v>
      </c>
      <c r="M28" s="6"/>
      <c r="N28" s="5"/>
    </row>
    <row r="29" spans="1:14" ht="15.75">
      <c r="A29" s="9">
        <v>25</v>
      </c>
      <c r="B29" s="18" t="s">
        <v>44</v>
      </c>
      <c r="C29" s="18" t="s">
        <v>15</v>
      </c>
      <c r="D29" s="9"/>
      <c r="E29" s="9"/>
      <c r="F29" s="9">
        <v>15</v>
      </c>
      <c r="G29" s="9">
        <v>22</v>
      </c>
      <c r="H29" s="9"/>
      <c r="I29" s="12"/>
      <c r="J29" s="9"/>
      <c r="K29" s="9"/>
      <c r="L29" s="20">
        <v>22</v>
      </c>
      <c r="M29" s="6"/>
      <c r="N29" s="5"/>
    </row>
    <row r="30" spans="1:14" ht="15.75">
      <c r="A30" s="9">
        <v>26</v>
      </c>
      <c r="B30" s="18" t="s">
        <v>45</v>
      </c>
      <c r="C30" s="18" t="s">
        <v>43</v>
      </c>
      <c r="D30" s="9"/>
      <c r="E30" s="9"/>
      <c r="F30" s="9"/>
      <c r="G30" s="9"/>
      <c r="H30" s="9">
        <v>10</v>
      </c>
      <c r="I30" s="12">
        <v>20.4</v>
      </c>
      <c r="J30" s="9"/>
      <c r="K30" s="9"/>
      <c r="L30" s="20">
        <v>20.4</v>
      </c>
      <c r="M30" s="6"/>
      <c r="N30" s="5"/>
    </row>
    <row r="31" spans="1:14" ht="15.75">
      <c r="A31" s="9">
        <v>27</v>
      </c>
      <c r="B31" s="18" t="s">
        <v>46</v>
      </c>
      <c r="C31" s="18" t="s">
        <v>18</v>
      </c>
      <c r="D31" s="9"/>
      <c r="E31" s="9"/>
      <c r="F31" s="9">
        <v>18</v>
      </c>
      <c r="G31" s="9">
        <v>16</v>
      </c>
      <c r="H31" s="9"/>
      <c r="I31" s="12"/>
      <c r="J31" s="9"/>
      <c r="K31" s="9"/>
      <c r="L31" s="20">
        <v>16</v>
      </c>
      <c r="M31" s="6"/>
      <c r="N31" s="5"/>
    </row>
    <row r="32" spans="1:14" ht="15.75">
      <c r="A32" s="9">
        <v>28</v>
      </c>
      <c r="B32" s="18" t="s">
        <v>47</v>
      </c>
      <c r="C32" s="18" t="s">
        <v>43</v>
      </c>
      <c r="D32" s="9"/>
      <c r="E32" s="9"/>
      <c r="F32" s="13"/>
      <c r="G32" s="9"/>
      <c r="H32" s="9">
        <v>14</v>
      </c>
      <c r="I32" s="12">
        <v>14.4</v>
      </c>
      <c r="J32" s="9"/>
      <c r="K32" s="9"/>
      <c r="L32" s="20">
        <v>14.4</v>
      </c>
      <c r="M32" s="6"/>
      <c r="N32" s="5"/>
    </row>
    <row r="33" spans="1:14" ht="15.75">
      <c r="A33" s="9">
        <v>29</v>
      </c>
      <c r="B33" s="18" t="s">
        <v>48</v>
      </c>
      <c r="C33" s="18" t="s">
        <v>30</v>
      </c>
      <c r="D33" s="9"/>
      <c r="E33" s="9"/>
      <c r="F33" s="9"/>
      <c r="G33" s="9"/>
      <c r="H33" s="9"/>
      <c r="I33" s="12"/>
      <c r="J33" s="9">
        <v>15</v>
      </c>
      <c r="K33" s="9">
        <v>13.2</v>
      </c>
      <c r="L33" s="20">
        <v>13.2</v>
      </c>
      <c r="M33" s="6"/>
      <c r="N33" s="5"/>
    </row>
    <row r="34" spans="1:14" ht="15.75">
      <c r="A34" s="9">
        <v>30</v>
      </c>
      <c r="B34" s="18" t="s">
        <v>49</v>
      </c>
      <c r="C34" s="18" t="s">
        <v>43</v>
      </c>
      <c r="D34" s="9"/>
      <c r="E34" s="9"/>
      <c r="F34" s="9"/>
      <c r="G34" s="9"/>
      <c r="H34" s="9">
        <v>18</v>
      </c>
      <c r="I34" s="12">
        <v>9.6</v>
      </c>
      <c r="J34" s="9"/>
      <c r="K34" s="9"/>
      <c r="L34" s="20">
        <v>9.6</v>
      </c>
      <c r="M34" s="6"/>
      <c r="N3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9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6.25390625" style="66" customWidth="1"/>
    <col min="2" max="2" width="23.375" style="66" customWidth="1"/>
    <col min="3" max="3" width="13.00390625" style="66" customWidth="1"/>
    <col min="4" max="4" width="14.875" style="4" customWidth="1"/>
    <col min="5" max="5" width="7.625" style="66" customWidth="1"/>
    <col min="6" max="6" width="14.875" style="4" customWidth="1"/>
    <col min="7" max="7" width="7.625" style="66" customWidth="1"/>
    <col min="8" max="8" width="14.875" style="108" customWidth="1"/>
    <col min="9" max="9" width="7.625" style="66" customWidth="1"/>
    <col min="10" max="10" width="14.875" style="108" customWidth="1"/>
    <col min="11" max="11" width="7.625" style="66" customWidth="1"/>
    <col min="12" max="12" width="14.875" style="4" customWidth="1"/>
    <col min="13" max="13" width="7.625" style="66" customWidth="1"/>
    <col min="14" max="14" width="14.875" style="4" customWidth="1"/>
    <col min="15" max="15" width="7.625" style="66" customWidth="1"/>
    <col min="16" max="16" width="13.75390625" style="66" customWidth="1"/>
    <col min="17" max="18" width="9.125" style="66" customWidth="1"/>
    <col min="19" max="19" width="11.625" style="66" customWidth="1"/>
    <col min="20" max="16384" width="9.125" style="66" customWidth="1"/>
  </cols>
  <sheetData>
    <row r="1" spans="1:10" ht="18">
      <c r="A1" s="188" t="s">
        <v>108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2.7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8" ht="54.75" customHeight="1">
      <c r="A3" s="69" t="s">
        <v>2</v>
      </c>
      <c r="B3" s="69" t="s">
        <v>3</v>
      </c>
      <c r="C3" s="69" t="s">
        <v>4</v>
      </c>
      <c r="D3" s="38" t="s">
        <v>109</v>
      </c>
      <c r="E3" s="69" t="s">
        <v>6</v>
      </c>
      <c r="F3" s="38" t="s">
        <v>8</v>
      </c>
      <c r="G3" s="69" t="s">
        <v>6</v>
      </c>
      <c r="H3" s="70" t="s">
        <v>5</v>
      </c>
      <c r="I3" s="69" t="s">
        <v>6</v>
      </c>
      <c r="J3" s="71" t="s">
        <v>110</v>
      </c>
      <c r="K3" s="69" t="s">
        <v>6</v>
      </c>
      <c r="L3" s="71" t="s">
        <v>111</v>
      </c>
      <c r="M3" s="69" t="s">
        <v>6</v>
      </c>
      <c r="N3" s="71" t="s">
        <v>7</v>
      </c>
      <c r="O3" s="69" t="s">
        <v>6</v>
      </c>
      <c r="P3" s="72" t="s">
        <v>10</v>
      </c>
      <c r="Q3" s="27"/>
      <c r="R3" s="27"/>
    </row>
    <row r="4" spans="1:22" ht="13.5" thickBot="1">
      <c r="A4" s="73"/>
      <c r="B4" s="189" t="s">
        <v>11</v>
      </c>
      <c r="C4" s="189"/>
      <c r="D4" s="74">
        <v>1</v>
      </c>
      <c r="E4" s="75"/>
      <c r="F4" s="76">
        <v>0.8</v>
      </c>
      <c r="G4" s="77"/>
      <c r="H4" s="78">
        <v>1</v>
      </c>
      <c r="I4" s="76"/>
      <c r="J4" s="78">
        <v>0.6</v>
      </c>
      <c r="K4" s="76"/>
      <c r="L4" s="78">
        <v>1</v>
      </c>
      <c r="M4" s="76"/>
      <c r="N4" s="76">
        <v>1</v>
      </c>
      <c r="O4" s="76"/>
      <c r="P4" s="79"/>
      <c r="Q4" s="27"/>
      <c r="R4" s="27"/>
      <c r="S4" s="27"/>
      <c r="T4" s="27"/>
      <c r="U4" s="27"/>
      <c r="V4" s="27"/>
    </row>
    <row r="5" spans="1:22" ht="13.5" thickTop="1">
      <c r="A5" s="80">
        <v>1</v>
      </c>
      <c r="B5" s="81" t="s">
        <v>14</v>
      </c>
      <c r="C5" s="81" t="s">
        <v>15</v>
      </c>
      <c r="D5" s="82">
        <v>1</v>
      </c>
      <c r="E5" s="81">
        <f>VLOOKUP(D5,'[1]Лист1'!$A$2:$B$32,2,TRUE)*koe1</f>
        <v>100</v>
      </c>
      <c r="F5" s="83"/>
      <c r="G5" s="81">
        <f>VLOOKUP(F5,'[1]Лист1'!$A$2:$B$32,2,TRUE)*koe2</f>
        <v>0</v>
      </c>
      <c r="H5" s="83">
        <v>1</v>
      </c>
      <c r="I5" s="81">
        <f>VLOOKUP(H5,'[1]Лист1'!$A$2:$B$32,2,TRUE)*koe3</f>
        <v>100</v>
      </c>
      <c r="J5" s="84"/>
      <c r="K5" s="81">
        <f>VLOOKUP(J5,'[1]Лист1'!$A$2:$B$32,2,TRUE)*koe4</f>
        <v>0</v>
      </c>
      <c r="L5" s="21">
        <v>5</v>
      </c>
      <c r="M5" s="81">
        <f>VLOOKUP(L5,'[1]Лист1'!$A$2:$B$32,2,TRUE)*koe5</f>
        <v>51</v>
      </c>
      <c r="N5" s="85">
        <v>5</v>
      </c>
      <c r="O5" s="81">
        <f>VLOOKUP(N5,'[1]Лист1'!$A$2:$B$32,2,TRUE)*koe6</f>
        <v>51</v>
      </c>
      <c r="P5" s="86">
        <f aca="true" t="shared" si="0" ref="P5:P39">E5+G5+I5+K5+M5+O5</f>
        <v>302</v>
      </c>
      <c r="Q5" s="87"/>
      <c r="R5" s="88"/>
      <c r="S5" s="89"/>
      <c r="T5" s="88"/>
      <c r="U5" s="90"/>
      <c r="V5" s="88"/>
    </row>
    <row r="6" spans="1:22" ht="12.75">
      <c r="A6" s="91">
        <v>2</v>
      </c>
      <c r="B6" s="92" t="s">
        <v>23</v>
      </c>
      <c r="C6" s="92" t="s">
        <v>18</v>
      </c>
      <c r="D6" s="85">
        <v>2</v>
      </c>
      <c r="E6" s="81">
        <f>VLOOKUP(D6,'[1]Лист1'!$A$2:$B$32,2,TRUE)*koe1</f>
        <v>80</v>
      </c>
      <c r="F6" s="83">
        <v>8</v>
      </c>
      <c r="G6" s="81">
        <f>VLOOKUP(F6,'[1]Лист1'!$A$2:$B$32,2,TRUE)*koe2</f>
        <v>32</v>
      </c>
      <c r="H6" s="83"/>
      <c r="I6" s="81">
        <f>VLOOKUP(H6,'[1]Лист1'!$A$2:$B$32,2,TRUE)*koe3</f>
        <v>0</v>
      </c>
      <c r="J6" s="84"/>
      <c r="K6" s="81">
        <f>VLOOKUP(J6,'[1]Лист1'!$A$2:$B$32,2,TRUE)*koe4</f>
        <v>0</v>
      </c>
      <c r="L6" s="21">
        <v>3</v>
      </c>
      <c r="M6" s="81">
        <f>VLOOKUP(L6,'[1]Лист1'!$A$2:$B$32,2,TRUE)*koe5</f>
        <v>65</v>
      </c>
      <c r="N6" s="85">
        <v>1</v>
      </c>
      <c r="O6" s="81">
        <f>VLOOKUP(N6,'[1]Лист1'!$A$2:$B$32,2,TRUE)*koe6</f>
        <v>100</v>
      </c>
      <c r="P6" s="86">
        <f t="shared" si="0"/>
        <v>277</v>
      </c>
      <c r="Q6" s="87"/>
      <c r="R6" s="93"/>
      <c r="S6" s="94"/>
      <c r="T6" s="93"/>
      <c r="U6" s="93"/>
      <c r="V6" s="88"/>
    </row>
    <row r="7" spans="1:22" ht="12.75">
      <c r="A7" s="80">
        <v>3</v>
      </c>
      <c r="B7" s="92" t="s">
        <v>27</v>
      </c>
      <c r="C7" s="92" t="s">
        <v>13</v>
      </c>
      <c r="D7" s="85">
        <v>8</v>
      </c>
      <c r="E7" s="81">
        <f>VLOOKUP(D7,'[1]Лист1'!$A$2:$B$32,2,TRUE)*koe1</f>
        <v>40</v>
      </c>
      <c r="F7" s="83">
        <v>2</v>
      </c>
      <c r="G7" s="81">
        <f>VLOOKUP(F7,'[1]Лист1'!$A$2:$B$32,2,TRUE)*koe2</f>
        <v>64</v>
      </c>
      <c r="H7" s="83"/>
      <c r="I7" s="81">
        <f>VLOOKUP(H7,'[1]Лист1'!$A$2:$B$32,2,TRUE)*koe3</f>
        <v>0</v>
      </c>
      <c r="J7" s="84">
        <v>4</v>
      </c>
      <c r="K7" s="81">
        <f>VLOOKUP(J7,'[1]Лист1'!$A$2:$B$32,2,TRUE)*koe4</f>
        <v>33</v>
      </c>
      <c r="L7" s="21">
        <v>4</v>
      </c>
      <c r="M7" s="81">
        <f>VLOOKUP(L7,'[1]Лист1'!$A$2:$B$32,2,TRUE)*koe5</f>
        <v>55</v>
      </c>
      <c r="N7" s="85">
        <v>3</v>
      </c>
      <c r="O7" s="81">
        <f>VLOOKUP(N7,'[1]Лист1'!$A$2:$B$32,2,TRUE)*koe6</f>
        <v>65</v>
      </c>
      <c r="P7" s="86">
        <f t="shared" si="0"/>
        <v>257</v>
      </c>
      <c r="Q7" s="87"/>
      <c r="R7" s="93"/>
      <c r="S7" s="94"/>
      <c r="T7" s="93"/>
      <c r="U7" s="93"/>
      <c r="V7" s="90"/>
    </row>
    <row r="8" spans="1:22" ht="12.75">
      <c r="A8" s="91">
        <v>4</v>
      </c>
      <c r="B8" s="92" t="s">
        <v>12</v>
      </c>
      <c r="C8" s="92" t="s">
        <v>13</v>
      </c>
      <c r="D8" s="85">
        <v>10</v>
      </c>
      <c r="E8" s="81">
        <f>VLOOKUP(D8,'[1]Лист1'!$A$2:$B$32,2,TRUE)*koe1</f>
        <v>34</v>
      </c>
      <c r="F8" s="83">
        <v>5</v>
      </c>
      <c r="G8" s="81">
        <f>VLOOKUP(F8,'[1]Лист1'!$A$2:$B$32,2,TRUE)*koe2</f>
        <v>40.800000000000004</v>
      </c>
      <c r="H8" s="83">
        <v>3</v>
      </c>
      <c r="I8" s="81">
        <f>VLOOKUP(H8,'[1]Лист1'!$A$2:$B$32,2,TRUE)*koe3</f>
        <v>65</v>
      </c>
      <c r="J8" s="84">
        <v>6</v>
      </c>
      <c r="K8" s="81">
        <f>VLOOKUP(J8,'[1]Лист1'!$A$2:$B$32,2,TRUE)*koe4</f>
        <v>28.2</v>
      </c>
      <c r="L8" s="21">
        <v>7</v>
      </c>
      <c r="M8" s="81">
        <f>VLOOKUP(L8,'[1]Лист1'!$A$2:$B$32,2,TRUE)*koe5</f>
        <v>43</v>
      </c>
      <c r="N8" s="85">
        <v>7</v>
      </c>
      <c r="O8" s="81">
        <f>VLOOKUP(N8,'[1]Лист1'!$A$2:$B$32,2,TRUE)*koe6</f>
        <v>43</v>
      </c>
      <c r="P8" s="86">
        <f t="shared" si="0"/>
        <v>254</v>
      </c>
      <c r="Q8" s="87"/>
      <c r="R8" s="93"/>
      <c r="S8" s="94"/>
      <c r="T8" s="93"/>
      <c r="U8" s="93"/>
      <c r="V8" s="95"/>
    </row>
    <row r="9" spans="1:22" ht="12.75">
      <c r="A9" s="80">
        <v>5</v>
      </c>
      <c r="B9" s="92" t="s">
        <v>22</v>
      </c>
      <c r="C9" s="92" t="s">
        <v>18</v>
      </c>
      <c r="D9" s="85">
        <v>5</v>
      </c>
      <c r="E9" s="81">
        <f>VLOOKUP(D9,'[1]Лист1'!$A$2:$B$32,2,TRUE)*koe1</f>
        <v>51</v>
      </c>
      <c r="F9" s="83">
        <v>4</v>
      </c>
      <c r="G9" s="81">
        <f>VLOOKUP(F9,'[1]Лист1'!$A$2:$B$32,2,TRUE)*koe2</f>
        <v>44</v>
      </c>
      <c r="H9" s="83"/>
      <c r="I9" s="81">
        <f>VLOOKUP(H9,'[1]Лист1'!$A$2:$B$32,2,TRUE)*koe3</f>
        <v>0</v>
      </c>
      <c r="J9" s="84">
        <v>8</v>
      </c>
      <c r="K9" s="81">
        <f>VLOOKUP(J9,'[1]Лист1'!$A$2:$B$32,2,TRUE)*koe4</f>
        <v>24</v>
      </c>
      <c r="L9" s="21">
        <v>2</v>
      </c>
      <c r="M9" s="81">
        <f>VLOOKUP(L9,'[1]Лист1'!$A$2:$B$32,2,TRUE)*koe5</f>
        <v>80</v>
      </c>
      <c r="N9" s="85">
        <v>11</v>
      </c>
      <c r="O9" s="81">
        <f>VLOOKUP(N9,'[1]Лист1'!$A$2:$B$32,2,TRUE)*koe6</f>
        <v>31</v>
      </c>
      <c r="P9" s="86">
        <f t="shared" si="0"/>
        <v>230</v>
      </c>
      <c r="Q9" s="87"/>
      <c r="R9" s="96"/>
      <c r="S9" s="97"/>
      <c r="T9" s="96"/>
      <c r="U9" s="96"/>
      <c r="V9" s="98"/>
    </row>
    <row r="10" spans="1:22" ht="12.75">
      <c r="A10" s="80">
        <v>6</v>
      </c>
      <c r="B10" s="92" t="s">
        <v>16</v>
      </c>
      <c r="C10" s="92" t="s">
        <v>13</v>
      </c>
      <c r="D10" s="85">
        <v>9</v>
      </c>
      <c r="E10" s="81">
        <f>VLOOKUP(D10,'[1]Лист1'!$A$2:$B$32,2,TRUE)*koe1</f>
        <v>37</v>
      </c>
      <c r="F10" s="83">
        <v>1</v>
      </c>
      <c r="G10" s="81">
        <f>VLOOKUP(F10,'[1]Лист1'!$A$2:$B$32,2,TRUE)*koe2</f>
        <v>80</v>
      </c>
      <c r="H10" s="83">
        <v>2</v>
      </c>
      <c r="I10" s="81">
        <f>VLOOKUP(H10,'[1]Лист1'!$A$2:$B$32,2,TRUE)*koe3</f>
        <v>80</v>
      </c>
      <c r="J10" s="84"/>
      <c r="K10" s="81">
        <f>VLOOKUP(J10,'[1]Лист1'!$A$2:$B$32,2,TRUE)*koe4</f>
        <v>0</v>
      </c>
      <c r="L10" s="21"/>
      <c r="M10" s="81">
        <f>VLOOKUP(L10,'[1]Лист1'!$A$2:$B$32,2,TRUE)*koe5</f>
        <v>0</v>
      </c>
      <c r="N10" s="85"/>
      <c r="O10" s="81">
        <f>VLOOKUP(N10,'[1]Лист1'!$A$2:$B$32,2,TRUE)*koe6</f>
        <v>0</v>
      </c>
      <c r="P10" s="86">
        <f t="shared" si="0"/>
        <v>197</v>
      </c>
      <c r="Q10" s="87"/>
      <c r="R10" s="96"/>
      <c r="S10" s="97"/>
      <c r="T10" s="96"/>
      <c r="U10" s="96"/>
      <c r="V10" s="88"/>
    </row>
    <row r="11" spans="1:22" ht="12.75">
      <c r="A11" s="91">
        <v>7</v>
      </c>
      <c r="B11" s="92" t="s">
        <v>19</v>
      </c>
      <c r="C11" s="92" t="s">
        <v>15</v>
      </c>
      <c r="D11" s="85">
        <v>4</v>
      </c>
      <c r="E11" s="81">
        <f>VLOOKUP(D11,'[1]Лист1'!$A$2:$B$32,2,TRUE)*koe1</f>
        <v>55</v>
      </c>
      <c r="F11" s="83">
        <v>3</v>
      </c>
      <c r="G11" s="81">
        <f>VLOOKUP(F11,'[1]Лист1'!$A$2:$B$32,2,TRUE)*koe2</f>
        <v>52</v>
      </c>
      <c r="H11" s="83"/>
      <c r="I11" s="81">
        <f>VLOOKUP(H11,'[1]Лист1'!$A$2:$B$32,2,TRUE)*koe3</f>
        <v>0</v>
      </c>
      <c r="J11" s="84">
        <v>7</v>
      </c>
      <c r="K11" s="81">
        <f>VLOOKUP(J11,'[1]Лист1'!$A$2:$B$32,2,TRUE)*koe4</f>
        <v>25.8</v>
      </c>
      <c r="L11" s="85"/>
      <c r="M11" s="81">
        <f>VLOOKUP(L11,'[1]Лист1'!$A$2:$B$32,2,TRUE)*koe5</f>
        <v>0</v>
      </c>
      <c r="N11" s="85">
        <v>4</v>
      </c>
      <c r="O11" s="81">
        <f>VLOOKUP(N11,'[1]Лист1'!$A$2:$B$32,2,TRUE)*koe6</f>
        <v>55</v>
      </c>
      <c r="P11" s="86">
        <f t="shared" si="0"/>
        <v>187.8</v>
      </c>
      <c r="Q11" s="87"/>
      <c r="R11" s="96"/>
      <c r="S11" s="97"/>
      <c r="T11" s="96"/>
      <c r="U11" s="96"/>
      <c r="V11" s="88"/>
    </row>
    <row r="12" spans="1:22" ht="12.75">
      <c r="A12" s="80">
        <v>8</v>
      </c>
      <c r="B12" s="99" t="s">
        <v>24</v>
      </c>
      <c r="C12" s="99" t="s">
        <v>18</v>
      </c>
      <c r="D12" s="85">
        <v>13</v>
      </c>
      <c r="E12" s="81">
        <f>VLOOKUP(D12,'[1]Лист1'!$A$2:$B$32,2,TRUE)*koe1</f>
        <v>26</v>
      </c>
      <c r="F12" s="83"/>
      <c r="G12" s="81">
        <f>VLOOKUP(F12,'[1]Лист1'!$A$2:$B$32,2,TRUE)*koe2</f>
        <v>0</v>
      </c>
      <c r="H12" s="83">
        <v>7</v>
      </c>
      <c r="I12" s="81">
        <f>VLOOKUP(H12,'[1]Лист1'!$A$2:$B$32,2,TRUE)*koe3</f>
        <v>43</v>
      </c>
      <c r="J12" s="100"/>
      <c r="K12" s="81">
        <f>VLOOKUP(J12,'[1]Лист1'!$A$2:$B$32,2,TRUE)*koe4</f>
        <v>0</v>
      </c>
      <c r="L12" s="85">
        <v>1</v>
      </c>
      <c r="M12" s="81">
        <f>VLOOKUP(L12,'[1]Лист1'!$A$2:$B$32,2,TRUE)*koe5</f>
        <v>100</v>
      </c>
      <c r="N12" s="85"/>
      <c r="O12" s="81">
        <f>VLOOKUP(N12,'[1]Лист1'!$A$2:$B$32,2,TRUE)*koe6</f>
        <v>0</v>
      </c>
      <c r="P12" s="86">
        <f t="shared" si="0"/>
        <v>169</v>
      </c>
      <c r="Q12" s="87"/>
      <c r="R12" s="96"/>
      <c r="S12" s="97"/>
      <c r="T12" s="96"/>
      <c r="U12" s="96"/>
      <c r="V12" s="88"/>
    </row>
    <row r="13" spans="1:22" ht="12.75">
      <c r="A13" s="91">
        <v>9</v>
      </c>
      <c r="B13" s="92" t="s">
        <v>39</v>
      </c>
      <c r="C13" s="92" t="s">
        <v>18</v>
      </c>
      <c r="D13" s="85">
        <v>11</v>
      </c>
      <c r="E13" s="81">
        <f>VLOOKUP(D13,'[1]Лист1'!$A$2:$B$32,2,TRUE)*koe1</f>
        <v>31</v>
      </c>
      <c r="F13" s="101">
        <v>10</v>
      </c>
      <c r="G13" s="81">
        <f>VLOOKUP(F13,'[1]Лист1'!$A$2:$B$32,2,TRUE)*koe2</f>
        <v>27.200000000000003</v>
      </c>
      <c r="H13" s="101"/>
      <c r="I13" s="81">
        <f>VLOOKUP(H13,'[1]Лист1'!$A$2:$B$32,2,TRUE)*koe3</f>
        <v>0</v>
      </c>
      <c r="J13" s="84">
        <v>1</v>
      </c>
      <c r="K13" s="81">
        <f>VLOOKUP(J13,'[1]Лист1'!$A$2:$B$32,2,TRUE)*koe4</f>
        <v>60</v>
      </c>
      <c r="L13" s="85">
        <v>10</v>
      </c>
      <c r="M13" s="81">
        <f>VLOOKUP(L13,'[1]Лист1'!$A$2:$B$32,2,TRUE)*koe5</f>
        <v>34</v>
      </c>
      <c r="N13" s="85"/>
      <c r="O13" s="81">
        <f>VLOOKUP(N13,'[1]Лист1'!$A$2:$B$32,2,TRUE)*koe6</f>
        <v>0</v>
      </c>
      <c r="P13" s="86">
        <f t="shared" si="0"/>
        <v>152.2</v>
      </c>
      <c r="Q13" s="87"/>
      <c r="R13" s="96"/>
      <c r="S13" s="97"/>
      <c r="T13" s="96"/>
      <c r="U13" s="96"/>
      <c r="V13" s="88"/>
    </row>
    <row r="14" spans="1:22" ht="12.75">
      <c r="A14" s="80">
        <v>10</v>
      </c>
      <c r="B14" s="92" t="s">
        <v>21</v>
      </c>
      <c r="C14" s="92" t="s">
        <v>18</v>
      </c>
      <c r="D14" s="85"/>
      <c r="E14" s="81">
        <f>VLOOKUP(D14,'[1]Лист1'!$A$2:$B$32,2,TRUE)*koe1</f>
        <v>0</v>
      </c>
      <c r="F14" s="83"/>
      <c r="G14" s="81">
        <f>VLOOKUP(F14,'[1]Лист1'!$A$2:$B$32,2,TRUE)*koe2</f>
        <v>0</v>
      </c>
      <c r="H14" s="83">
        <v>9</v>
      </c>
      <c r="I14" s="81">
        <f>VLOOKUP(H14,'[1]Лист1'!$A$2:$B$32,2,TRUE)*koe3</f>
        <v>37</v>
      </c>
      <c r="J14" s="84">
        <v>2</v>
      </c>
      <c r="K14" s="81">
        <f>VLOOKUP(J14,'[1]Лист1'!$A$2:$B$32,2,TRUE)*koe4</f>
        <v>48</v>
      </c>
      <c r="L14" s="21"/>
      <c r="M14" s="81">
        <f>VLOOKUP(L14,'[1]Лист1'!$A$2:$B$32,2,TRUE)*koe5</f>
        <v>0</v>
      </c>
      <c r="N14" s="85">
        <v>9</v>
      </c>
      <c r="O14" s="81">
        <f>VLOOKUP(N14,'[1]Лист1'!$A$2:$B$32,2,TRUE)*koe6</f>
        <v>37</v>
      </c>
      <c r="P14" s="86">
        <f t="shared" si="0"/>
        <v>122</v>
      </c>
      <c r="Q14" s="87"/>
      <c r="R14" s="96"/>
      <c r="S14" s="97"/>
      <c r="T14" s="96"/>
      <c r="U14" s="96"/>
      <c r="V14" s="95"/>
    </row>
    <row r="15" spans="1:22" ht="12.75">
      <c r="A15" s="80">
        <v>11</v>
      </c>
      <c r="B15" s="92" t="s">
        <v>112</v>
      </c>
      <c r="C15" s="92" t="s">
        <v>15</v>
      </c>
      <c r="D15" s="85">
        <v>3</v>
      </c>
      <c r="E15" s="81">
        <f>VLOOKUP(D15,'[1]Лист1'!$A$2:$B$32,2,TRUE)*koe1</f>
        <v>65</v>
      </c>
      <c r="F15" s="83"/>
      <c r="G15" s="81">
        <f>VLOOKUP(F15,'[1]Лист1'!$A$2:$B$32,2,TRUE)*koe2</f>
        <v>0</v>
      </c>
      <c r="H15" s="83">
        <v>6</v>
      </c>
      <c r="I15" s="81">
        <f>VLOOKUP(H15,'[1]Лист1'!$A$2:$B$32,2,TRUE)*koe3</f>
        <v>47</v>
      </c>
      <c r="J15" s="84"/>
      <c r="K15" s="81">
        <f>VLOOKUP(J15,'[1]Лист1'!$A$2:$B$32,2,TRUE)*koe4</f>
        <v>0</v>
      </c>
      <c r="L15" s="21"/>
      <c r="M15" s="81">
        <f>VLOOKUP(L15,'[1]Лист1'!$A$2:$B$32,2,TRUE)*koe5</f>
        <v>0</v>
      </c>
      <c r="N15" s="85"/>
      <c r="O15" s="81">
        <f>VLOOKUP(N15,'[1]Лист1'!$A$2:$B$32,2,TRUE)*koe6</f>
        <v>0</v>
      </c>
      <c r="P15" s="86">
        <f t="shared" si="0"/>
        <v>112</v>
      </c>
      <c r="R15" s="96"/>
      <c r="S15" s="97"/>
      <c r="T15" s="96"/>
      <c r="U15" s="96"/>
      <c r="V15" s="88"/>
    </row>
    <row r="16" spans="1:22" ht="12.75">
      <c r="A16" s="91">
        <v>12</v>
      </c>
      <c r="B16" s="99" t="s">
        <v>34</v>
      </c>
      <c r="C16" s="99" t="s">
        <v>35</v>
      </c>
      <c r="D16" s="85">
        <v>6</v>
      </c>
      <c r="E16" s="81">
        <f>VLOOKUP(D16,'[1]Лист1'!$A$2:$B$32,2,TRUE)*koe1</f>
        <v>47</v>
      </c>
      <c r="F16" s="83">
        <v>6</v>
      </c>
      <c r="G16" s="81">
        <f>VLOOKUP(F16,'[1]Лист1'!$A$2:$B$32,2,TRUE)*koe2</f>
        <v>37.6</v>
      </c>
      <c r="H16" s="83"/>
      <c r="I16" s="81">
        <f>VLOOKUP(H16,'[1]Лист1'!$A$2:$B$32,2,TRUE)*koe3</f>
        <v>0</v>
      </c>
      <c r="J16" s="100"/>
      <c r="K16" s="81">
        <f>VLOOKUP(J16,'[1]Лист1'!$A$2:$B$32,2,TRUE)*koe4</f>
        <v>0</v>
      </c>
      <c r="L16" s="85"/>
      <c r="M16" s="81">
        <f>VLOOKUP(L16,'[1]Лист1'!$A$2:$B$32,2,TRUE)*koe5</f>
        <v>0</v>
      </c>
      <c r="N16" s="85">
        <v>14</v>
      </c>
      <c r="O16" s="81">
        <f>VLOOKUP(N16,'[1]Лист1'!$A$2:$B$32,2,TRUE)*koe6</f>
        <v>24</v>
      </c>
      <c r="P16" s="86">
        <f t="shared" si="0"/>
        <v>108.6</v>
      </c>
      <c r="R16" s="96"/>
      <c r="S16" s="97"/>
      <c r="T16" s="96"/>
      <c r="U16" s="96"/>
      <c r="V16" s="95"/>
    </row>
    <row r="17" spans="1:22" ht="12.75">
      <c r="A17" s="80">
        <v>13</v>
      </c>
      <c r="B17" s="99" t="s">
        <v>37</v>
      </c>
      <c r="C17" s="99" t="s">
        <v>38</v>
      </c>
      <c r="D17" s="85">
        <v>15</v>
      </c>
      <c r="E17" s="81">
        <f>VLOOKUP(D17,'[1]Лист1'!$A$2:$B$32,2,TRUE)*koe1</f>
        <v>22</v>
      </c>
      <c r="F17" s="101"/>
      <c r="G17" s="81">
        <f>VLOOKUP(F17,'[1]Лист1'!$A$2:$B$32,2,TRUE)*koe2</f>
        <v>0</v>
      </c>
      <c r="H17" s="101"/>
      <c r="I17" s="81">
        <f>VLOOKUP(H17,'[1]Лист1'!$A$2:$B$32,2,TRUE)*koe3</f>
        <v>0</v>
      </c>
      <c r="J17" s="100">
        <v>12</v>
      </c>
      <c r="K17" s="81">
        <f>VLOOKUP(J17,'[1]Лист1'!$A$2:$B$32,2,TRUE)*koe4</f>
        <v>16.8</v>
      </c>
      <c r="L17" s="85">
        <v>9</v>
      </c>
      <c r="M17" s="81">
        <f>VLOOKUP(L17,'[1]Лист1'!$A$2:$B$32,2,TRUE)*koe5</f>
        <v>37</v>
      </c>
      <c r="N17" s="85">
        <v>13</v>
      </c>
      <c r="O17" s="81">
        <f>VLOOKUP(N17,'[1]Лист1'!$A$2:$B$32,2,TRUE)*koe6</f>
        <v>26</v>
      </c>
      <c r="P17" s="86">
        <f t="shared" si="0"/>
        <v>101.8</v>
      </c>
      <c r="R17" s="96"/>
      <c r="S17" s="97"/>
      <c r="T17" s="96"/>
      <c r="U17" s="96"/>
      <c r="V17" s="88"/>
    </row>
    <row r="18" spans="1:22" ht="12.75">
      <c r="A18" s="91">
        <v>14</v>
      </c>
      <c r="B18" s="92" t="s">
        <v>17</v>
      </c>
      <c r="C18" s="92" t="s">
        <v>18</v>
      </c>
      <c r="D18" s="85">
        <v>7</v>
      </c>
      <c r="E18" s="81">
        <f>VLOOKUP(D18,'[1]Лист1'!$A$2:$B$32,2,TRUE)*koe1</f>
        <v>43</v>
      </c>
      <c r="F18" s="83">
        <v>9</v>
      </c>
      <c r="G18" s="81">
        <f>VLOOKUP(F18,'[1]Лист1'!$A$2:$B$32,2,TRUE)*koe2</f>
        <v>29.6</v>
      </c>
      <c r="H18" s="83"/>
      <c r="I18" s="81">
        <f>VLOOKUP(H18,'[1]Лист1'!$A$2:$B$32,2,TRUE)*koe3</f>
        <v>0</v>
      </c>
      <c r="J18" s="84"/>
      <c r="K18" s="81">
        <f>VLOOKUP(J18,'[1]Лист1'!$A$2:$B$32,2,TRUE)*koe4</f>
        <v>0</v>
      </c>
      <c r="L18" s="21"/>
      <c r="M18" s="81">
        <f>VLOOKUP(L18,'[1]Лист1'!$A$2:$B$32,2,TRUE)*koe5</f>
        <v>0</v>
      </c>
      <c r="N18" s="85">
        <v>15</v>
      </c>
      <c r="O18" s="81">
        <f>VLOOKUP(N18,'[1]Лист1'!$A$2:$B$32,2,TRUE)*koe6</f>
        <v>22</v>
      </c>
      <c r="P18" s="86">
        <f t="shared" si="0"/>
        <v>94.6</v>
      </c>
      <c r="R18" s="96"/>
      <c r="S18" s="97"/>
      <c r="T18" s="96"/>
      <c r="U18" s="96"/>
      <c r="V18" s="95"/>
    </row>
    <row r="19" spans="1:22" ht="12.75">
      <c r="A19" s="80">
        <v>15</v>
      </c>
      <c r="B19" s="99" t="s">
        <v>29</v>
      </c>
      <c r="C19" s="92" t="s">
        <v>18</v>
      </c>
      <c r="D19" s="85"/>
      <c r="E19" s="81">
        <f>VLOOKUP(D19,'[1]Лист1'!$A$2:$B$32,2,TRUE)*koe1</f>
        <v>0</v>
      </c>
      <c r="F19" s="85"/>
      <c r="G19" s="81">
        <f>VLOOKUP(F19,'[1]Лист1'!$A$2:$B$32,2,TRUE)*koe2</f>
        <v>0</v>
      </c>
      <c r="H19" s="83"/>
      <c r="I19" s="81">
        <f>VLOOKUP(H19,'[1]Лист1'!$A$2:$B$32,2,TRUE)*koe3</f>
        <v>0</v>
      </c>
      <c r="J19" s="100">
        <v>9</v>
      </c>
      <c r="K19" s="81">
        <f>VLOOKUP(J19,'[1]Лист1'!$A$2:$B$32,2,TRUE)*koe4</f>
        <v>22.2</v>
      </c>
      <c r="L19" s="85">
        <v>12</v>
      </c>
      <c r="M19" s="81">
        <f>VLOOKUP(L19,'[1]Лист1'!$A$2:$B$32,2,TRUE)*koe5</f>
        <v>28</v>
      </c>
      <c r="N19" s="85">
        <v>10</v>
      </c>
      <c r="O19" s="81">
        <f>VLOOKUP(N19,'[1]Лист1'!$A$2:$B$32,2,TRUE)*koe6</f>
        <v>34</v>
      </c>
      <c r="P19" s="86">
        <f t="shared" si="0"/>
        <v>84.2</v>
      </c>
      <c r="R19" s="96"/>
      <c r="S19" s="97"/>
      <c r="T19" s="96"/>
      <c r="U19" s="96"/>
      <c r="V19" s="88"/>
    </row>
    <row r="20" spans="1:22" ht="12.75">
      <c r="A20" s="80">
        <v>16</v>
      </c>
      <c r="B20" s="99" t="s">
        <v>20</v>
      </c>
      <c r="C20" s="99" t="s">
        <v>15</v>
      </c>
      <c r="D20" s="85"/>
      <c r="E20" s="81">
        <f>VLOOKUP(D20,'[1]Лист1'!$A$2:$B$32,2,TRUE)*koe1</f>
        <v>0</v>
      </c>
      <c r="F20" s="101">
        <v>7</v>
      </c>
      <c r="G20" s="81">
        <f>VLOOKUP(F20,'[1]Лист1'!$A$2:$B$32,2,TRUE)*koe2</f>
        <v>34.4</v>
      </c>
      <c r="H20" s="69"/>
      <c r="I20" s="81">
        <f>VLOOKUP(H20,'[1]Лист1'!$A$2:$B$32,2,TRUE)*koe3</f>
        <v>0</v>
      </c>
      <c r="J20" s="100"/>
      <c r="K20" s="81">
        <f>VLOOKUP(J20,'[1]Лист1'!$A$2:$B$32,2,TRUE)*koe4</f>
        <v>0</v>
      </c>
      <c r="L20" s="85"/>
      <c r="M20" s="81">
        <f>VLOOKUP(L20,'[1]Лист1'!$A$2:$B$32,2,TRUE)*koe5</f>
        <v>0</v>
      </c>
      <c r="N20" s="85">
        <v>8</v>
      </c>
      <c r="O20" s="81">
        <f>VLOOKUP(N20,'[1]Лист1'!$A$2:$B$32,2,TRUE)*koe6</f>
        <v>40</v>
      </c>
      <c r="P20" s="86">
        <f t="shared" si="0"/>
        <v>74.4</v>
      </c>
      <c r="R20" s="96"/>
      <c r="S20" s="97"/>
      <c r="T20" s="96"/>
      <c r="U20" s="96"/>
      <c r="V20" s="27"/>
    </row>
    <row r="21" spans="1:22" ht="12.75">
      <c r="A21" s="80">
        <v>17</v>
      </c>
      <c r="B21" s="99" t="s">
        <v>113</v>
      </c>
      <c r="C21" s="99" t="s">
        <v>38</v>
      </c>
      <c r="D21" s="85"/>
      <c r="E21" s="81">
        <f>VLOOKUP(D21,'[1]Лист1'!$A$2:$B$32,2,TRUE)*koe1</f>
        <v>0</v>
      </c>
      <c r="F21" s="85"/>
      <c r="G21" s="81">
        <f>VLOOKUP(F21,'[1]Лист1'!$A$2:$B$32,2,TRUE)*koe2</f>
        <v>0</v>
      </c>
      <c r="H21" s="100"/>
      <c r="I21" s="81">
        <f>VLOOKUP(H21,'[1]Лист1'!$A$2:$B$32,2,TRUE)*koe3</f>
        <v>0</v>
      </c>
      <c r="J21" s="100">
        <v>14</v>
      </c>
      <c r="K21" s="81">
        <f>VLOOKUP(J21,'[1]Лист1'!$A$2:$B$32,2,TRUE)*koe4</f>
        <v>14.399999999999999</v>
      </c>
      <c r="L21" s="85">
        <v>11</v>
      </c>
      <c r="M21" s="81">
        <f>VLOOKUP(L21,'[1]Лист1'!$A$2:$B$32,2,TRUE)*koe5</f>
        <v>31</v>
      </c>
      <c r="N21" s="85">
        <v>12</v>
      </c>
      <c r="O21" s="81">
        <f>VLOOKUP(N21,'[1]Лист1'!$A$2:$B$32,2,TRUE)*koe6</f>
        <v>28</v>
      </c>
      <c r="P21" s="86">
        <f t="shared" si="0"/>
        <v>73.4</v>
      </c>
      <c r="R21" s="96"/>
      <c r="S21" s="97"/>
      <c r="T21" s="96"/>
      <c r="U21" s="96"/>
      <c r="V21" s="27"/>
    </row>
    <row r="22" spans="1:21" ht="12.75">
      <c r="A22" s="91">
        <v>18</v>
      </c>
      <c r="B22" s="92" t="s">
        <v>36</v>
      </c>
      <c r="C22" s="92" t="s">
        <v>18</v>
      </c>
      <c r="D22" s="85"/>
      <c r="E22" s="81">
        <f>VLOOKUP(D22,'[1]Лист1'!$A$2:$B$32,2,TRUE)*koe1</f>
        <v>0</v>
      </c>
      <c r="F22" s="102">
        <v>12</v>
      </c>
      <c r="G22" s="81">
        <f>VLOOKUP(F22,'[1]Лист1'!$A$2:$B$32,2,TRUE)*koe2</f>
        <v>22.400000000000002</v>
      </c>
      <c r="H22" s="102"/>
      <c r="I22" s="81">
        <f>VLOOKUP(H22,'[1]Лист1'!$A$2:$B$32,2,TRUE)*koe3</f>
        <v>0</v>
      </c>
      <c r="J22" s="84"/>
      <c r="K22" s="81">
        <f>VLOOKUP(J22,'[1]Лист1'!$A$2:$B$32,2,TRUE)*koe4</f>
        <v>0</v>
      </c>
      <c r="L22" s="21"/>
      <c r="M22" s="81">
        <f>VLOOKUP(L22,'[1]Лист1'!$A$2:$B$32,2,TRUE)*koe5</f>
        <v>0</v>
      </c>
      <c r="N22" s="85">
        <v>6</v>
      </c>
      <c r="O22" s="81">
        <f>VLOOKUP(N22,'[1]Лист1'!$A$2:$B$32,2,TRUE)*koe6</f>
        <v>47</v>
      </c>
      <c r="P22" s="86">
        <f t="shared" si="0"/>
        <v>69.4</v>
      </c>
      <c r="R22" s="96"/>
      <c r="S22" s="97"/>
      <c r="T22" s="96"/>
      <c r="U22" s="96"/>
    </row>
    <row r="23" spans="1:21" ht="12.75">
      <c r="A23" s="80">
        <v>19</v>
      </c>
      <c r="B23" s="92" t="s">
        <v>114</v>
      </c>
      <c r="C23" s="92" t="s">
        <v>13</v>
      </c>
      <c r="D23" s="85">
        <v>12</v>
      </c>
      <c r="E23" s="81">
        <f>VLOOKUP(D23,'[1]Лист1'!$A$2:$B$32,2,TRUE)*koe1</f>
        <v>28</v>
      </c>
      <c r="F23" s="83">
        <v>11</v>
      </c>
      <c r="G23" s="81">
        <f>VLOOKUP(F23,'[1]Лист1'!$A$2:$B$32,2,TRUE)*koe2</f>
        <v>24.8</v>
      </c>
      <c r="H23" s="83"/>
      <c r="I23" s="81">
        <f>VLOOKUP(H23,'[1]Лист1'!$A$2:$B$32,2,TRUE)*koe3</f>
        <v>0</v>
      </c>
      <c r="J23" s="100"/>
      <c r="K23" s="81">
        <f>VLOOKUP(J23,'[1]Лист1'!$A$2:$B$32,2,TRUE)*koe4</f>
        <v>0</v>
      </c>
      <c r="L23" s="85"/>
      <c r="M23" s="81">
        <f>VLOOKUP(L23,'[1]Лист1'!$A$2:$B$32,2,TRUE)*koe5</f>
        <v>0</v>
      </c>
      <c r="N23" s="85"/>
      <c r="O23" s="81">
        <f>VLOOKUP(N23,'[1]Лист1'!$A$2:$B$32,2,TRUE)*koe6</f>
        <v>0</v>
      </c>
      <c r="P23" s="86">
        <f t="shared" si="0"/>
        <v>52.8</v>
      </c>
      <c r="R23" s="27"/>
      <c r="S23" s="27"/>
      <c r="T23" s="27"/>
      <c r="U23" s="27"/>
    </row>
    <row r="24" spans="1:16" ht="12.75">
      <c r="A24" s="91">
        <v>20</v>
      </c>
      <c r="B24" s="92" t="s">
        <v>42</v>
      </c>
      <c r="C24" s="92" t="s">
        <v>43</v>
      </c>
      <c r="D24" s="85">
        <v>14</v>
      </c>
      <c r="E24" s="81">
        <f>VLOOKUP(D24,'[1]Лист1'!$A$2:$B$32,2,TRUE)*koe1</f>
        <v>24</v>
      </c>
      <c r="F24" s="83">
        <v>13</v>
      </c>
      <c r="G24" s="81">
        <f>VLOOKUP(F24,'[1]Лист1'!$A$2:$B$32,2,TRUE)*koe2</f>
        <v>20.8</v>
      </c>
      <c r="H24" s="83"/>
      <c r="I24" s="81">
        <f>VLOOKUP(H24,'[1]Лист1'!$A$2:$B$32,2,TRUE)*koe3</f>
        <v>0</v>
      </c>
      <c r="J24" s="100"/>
      <c r="K24" s="81">
        <f>VLOOKUP(J24,'[1]Лист1'!$A$2:$B$32,2,TRUE)*koe4</f>
        <v>0</v>
      </c>
      <c r="L24" s="85"/>
      <c r="M24" s="81">
        <f>VLOOKUP(L24,'[1]Лист1'!$A$2:$B$32,2,TRUE)*koe5</f>
        <v>0</v>
      </c>
      <c r="N24" s="85"/>
      <c r="O24" s="81">
        <f>VLOOKUP(N24,'[1]Лист1'!$A$2:$B$32,2,TRUE)*koe6</f>
        <v>0</v>
      </c>
      <c r="P24" s="86">
        <f t="shared" si="0"/>
        <v>44.8</v>
      </c>
    </row>
    <row r="25" spans="1:16" ht="12.75">
      <c r="A25" s="80">
        <v>21</v>
      </c>
      <c r="B25" s="103" t="s">
        <v>28</v>
      </c>
      <c r="C25" s="103" t="s">
        <v>15</v>
      </c>
      <c r="D25" s="104"/>
      <c r="E25" s="81">
        <f>VLOOKUP(D25,'[1]Лист1'!$A$2:$B$32,2,TRUE)*koe1</f>
        <v>0</v>
      </c>
      <c r="F25" s="85"/>
      <c r="G25" s="81">
        <f>VLOOKUP(F25,'[1]Лист1'!$A$2:$B$32,2,TRUE)*koe2</f>
        <v>0</v>
      </c>
      <c r="H25" s="105"/>
      <c r="I25" s="81">
        <f>VLOOKUP(H25,'[1]Лист1'!$A$2:$B$32,2,TRUE)*koe3</f>
        <v>0</v>
      </c>
      <c r="J25" s="100">
        <v>10</v>
      </c>
      <c r="K25" s="81">
        <f>VLOOKUP(J25,'[1]Лист1'!$A$2:$B$32,2,TRUE)*koe4</f>
        <v>20.4</v>
      </c>
      <c r="L25" s="85">
        <v>15</v>
      </c>
      <c r="M25" s="81">
        <f>VLOOKUP(L25,'[1]Лист1'!$A$2:$B$32,2,TRUE)*koe5</f>
        <v>22</v>
      </c>
      <c r="N25" s="85"/>
      <c r="O25" s="81">
        <f>VLOOKUP(N25,'[1]Лист1'!$A$2:$B$32,2,TRUE)*koe6</f>
        <v>0</v>
      </c>
      <c r="P25" s="86">
        <f t="shared" si="0"/>
        <v>42.4</v>
      </c>
    </row>
    <row r="26" spans="1:16" ht="12.75">
      <c r="A26" s="80">
        <v>22</v>
      </c>
      <c r="B26" s="92" t="s">
        <v>45</v>
      </c>
      <c r="C26" s="92" t="s">
        <v>43</v>
      </c>
      <c r="D26" s="85"/>
      <c r="E26" s="81">
        <f>VLOOKUP(D26,'[1]Лист1'!$A$2:$B$32,2,TRUE)*koe1</f>
        <v>0</v>
      </c>
      <c r="F26" s="101">
        <v>15</v>
      </c>
      <c r="G26" s="81">
        <f>VLOOKUP(F26,'[1]Лист1'!$A$2:$B$32,2,TRUE)*koe2</f>
        <v>17.6</v>
      </c>
      <c r="H26" s="85"/>
      <c r="I26" s="81">
        <f>VLOOKUP(H26,'[1]Лист1'!$A$2:$B$32,2,TRUE)*koe3</f>
        <v>0</v>
      </c>
      <c r="J26" s="100"/>
      <c r="K26" s="81">
        <f>VLOOKUP(J26,'[1]Лист1'!$A$2:$B$32,2,TRUE)*koe4</f>
        <v>0</v>
      </c>
      <c r="L26" s="85">
        <v>15</v>
      </c>
      <c r="M26" s="81">
        <f>VLOOKUP(L26,'[1]Лист1'!$A$2:$B$32,2,TRUE)*koe5</f>
        <v>22</v>
      </c>
      <c r="N26" s="85"/>
      <c r="O26" s="81">
        <f>VLOOKUP(N26,'[1]Лист1'!$A$2:$B$32,2,TRUE)*koe6</f>
        <v>0</v>
      </c>
      <c r="P26" s="86">
        <f t="shared" si="0"/>
        <v>39.6</v>
      </c>
    </row>
    <row r="27" spans="1:16" ht="12.75">
      <c r="A27" s="91">
        <v>23</v>
      </c>
      <c r="B27" s="99" t="s">
        <v>33</v>
      </c>
      <c r="C27" s="99" t="s">
        <v>15</v>
      </c>
      <c r="D27" s="85"/>
      <c r="E27" s="81">
        <f>VLOOKUP(D27,'[1]Лист1'!$A$2:$B$32,2,TRUE)*koe1</f>
        <v>0</v>
      </c>
      <c r="F27" s="85"/>
      <c r="G27" s="81">
        <f>VLOOKUP(F27,'[1]Лист1'!$A$2:$B$32,2,TRUE)*koe2</f>
        <v>0</v>
      </c>
      <c r="H27" s="100"/>
      <c r="I27" s="81">
        <f>VLOOKUP(H27,'[1]Лист1'!$A$2:$B$32,2,TRUE)*koe3</f>
        <v>0</v>
      </c>
      <c r="J27" s="100"/>
      <c r="K27" s="81">
        <f>VLOOKUP(J27,'[1]Лист1'!$A$2:$B$32,2,TRUE)*koe4</f>
        <v>0</v>
      </c>
      <c r="L27" s="85">
        <v>17</v>
      </c>
      <c r="M27" s="81">
        <f>VLOOKUP(L27,'[1]Лист1'!$A$2:$B$32,2,TRUE)*koe5</f>
        <v>18</v>
      </c>
      <c r="N27" s="85">
        <v>16</v>
      </c>
      <c r="O27" s="81">
        <f>VLOOKUP(N27,'[1]Лист1'!$A$2:$B$32,2,TRUE)*koe6</f>
        <v>20</v>
      </c>
      <c r="P27" s="86">
        <f t="shared" si="0"/>
        <v>38</v>
      </c>
    </row>
    <row r="28" spans="1:16" ht="12.75">
      <c r="A28" s="80">
        <v>24</v>
      </c>
      <c r="B28" s="92" t="s">
        <v>115</v>
      </c>
      <c r="C28" s="92" t="s">
        <v>13</v>
      </c>
      <c r="D28" s="85"/>
      <c r="E28" s="81">
        <f>VLOOKUP(D28,'[1]Лист1'!$A$2:$B$32,2,TRUE)*koe1</f>
        <v>0</v>
      </c>
      <c r="F28" s="83"/>
      <c r="G28" s="81">
        <f>VLOOKUP(F28,'[1]Лист1'!$A$2:$B$32,2,TRUE)*koe2</f>
        <v>0</v>
      </c>
      <c r="H28" s="83">
        <v>10</v>
      </c>
      <c r="I28" s="81">
        <f>VLOOKUP(H28,'[1]Лист1'!$A$2:$B$32,2,TRUE)*koe3</f>
        <v>34</v>
      </c>
      <c r="J28" s="84"/>
      <c r="K28" s="81">
        <f>VLOOKUP(J28,'[1]Лист1'!$A$2:$B$32,2,TRUE)*koe4</f>
        <v>0</v>
      </c>
      <c r="L28" s="85"/>
      <c r="M28" s="81">
        <f>VLOOKUP(L28,'[1]Лист1'!$A$2:$B$32,2,TRUE)*koe5</f>
        <v>0</v>
      </c>
      <c r="N28" s="85"/>
      <c r="O28" s="81">
        <f>VLOOKUP(N28,'[1]Лист1'!$A$2:$B$32,2,TRUE)*koe6</f>
        <v>0</v>
      </c>
      <c r="P28" s="86">
        <f t="shared" si="0"/>
        <v>34</v>
      </c>
    </row>
    <row r="29" spans="1:16" ht="12.75">
      <c r="A29" s="91">
        <v>25</v>
      </c>
      <c r="B29" s="92" t="s">
        <v>25</v>
      </c>
      <c r="C29" s="92" t="s">
        <v>26</v>
      </c>
      <c r="D29" s="85">
        <v>11</v>
      </c>
      <c r="E29" s="81">
        <f>VLOOKUP(D29,'[1]Лист1'!$A$2:$B$32,2,TRUE)*koe1</f>
        <v>31</v>
      </c>
      <c r="F29" s="83"/>
      <c r="G29" s="81">
        <f>VLOOKUP(F29,'[1]Лист1'!$A$2:$B$32,2,TRUE)*koe2</f>
        <v>0</v>
      </c>
      <c r="H29" s="83"/>
      <c r="I29" s="81">
        <f>VLOOKUP(H29,'[1]Лист1'!$A$2:$B$32,2,TRUE)*koe3</f>
        <v>0</v>
      </c>
      <c r="J29" s="100"/>
      <c r="K29" s="81">
        <f>VLOOKUP(J29,'[1]Лист1'!$A$2:$B$32,2,TRUE)*koe4</f>
        <v>0</v>
      </c>
      <c r="L29" s="85"/>
      <c r="M29" s="81">
        <f>VLOOKUP(L29,'[1]Лист1'!$A$2:$B$32,2,TRUE)*koe5</f>
        <v>0</v>
      </c>
      <c r="N29" s="85"/>
      <c r="O29" s="81">
        <f>VLOOKUP(N29,'[1]Лист1'!$A$2:$B$32,2,TRUE)*koe6</f>
        <v>0</v>
      </c>
      <c r="P29" s="86">
        <f t="shared" si="0"/>
        <v>31</v>
      </c>
    </row>
    <row r="30" spans="1:16" ht="12.75">
      <c r="A30" s="80">
        <v>26</v>
      </c>
      <c r="B30" s="99" t="s">
        <v>116</v>
      </c>
      <c r="C30" s="92" t="s">
        <v>30</v>
      </c>
      <c r="D30" s="85"/>
      <c r="E30" s="81">
        <f>VLOOKUP(D30,'[1]Лист1'!$A$2:$B$32,2,TRUE)*koe1</f>
        <v>0</v>
      </c>
      <c r="F30" s="85"/>
      <c r="G30" s="81">
        <f>VLOOKUP(F30,'[1]Лист1'!$A$2:$B$32,2,TRUE)*koe2</f>
        <v>0</v>
      </c>
      <c r="H30" s="105"/>
      <c r="I30" s="81">
        <f>VLOOKUP(H30,'[1]Лист1'!$A$2:$B$32,2,TRUE)*koe3</f>
        <v>0</v>
      </c>
      <c r="J30" s="100">
        <v>5</v>
      </c>
      <c r="K30" s="81">
        <f>VLOOKUP(J30,'[1]Лист1'!$A$2:$B$32,2,TRUE)*koe4</f>
        <v>30.599999999999998</v>
      </c>
      <c r="L30" s="85"/>
      <c r="M30" s="81">
        <f>VLOOKUP(L30,'[1]Лист1'!$A$2:$B$32,2,TRUE)*koe5</f>
        <v>0</v>
      </c>
      <c r="N30" s="85"/>
      <c r="O30" s="81">
        <f>VLOOKUP(N30,'[1]Лист1'!$A$2:$B$32,2,TRUE)*koe6</f>
        <v>0</v>
      </c>
      <c r="P30" s="86">
        <f t="shared" si="0"/>
        <v>30.599999999999998</v>
      </c>
    </row>
    <row r="31" spans="1:16" ht="12.75">
      <c r="A31" s="80">
        <v>27</v>
      </c>
      <c r="B31" s="92" t="s">
        <v>117</v>
      </c>
      <c r="C31" s="92" t="s">
        <v>118</v>
      </c>
      <c r="D31" s="85"/>
      <c r="E31" s="81">
        <f>VLOOKUP(D31,'[1]Лист1'!$A$2:$B$32,2,TRUE)*koe1</f>
        <v>0</v>
      </c>
      <c r="F31" s="85"/>
      <c r="G31" s="81">
        <f>VLOOKUP(F31,'[1]Лист1'!$A$2:$B$32,2,TRUE)*koe2</f>
        <v>0</v>
      </c>
      <c r="H31" s="100"/>
      <c r="I31" s="81">
        <f>VLOOKUP(H31,'[1]Лист1'!$A$2:$B$32,2,TRUE)*koe3</f>
        <v>0</v>
      </c>
      <c r="J31" s="100"/>
      <c r="K31" s="81">
        <f>VLOOKUP(J31,'[1]Лист1'!$A$2:$B$32,2,TRUE)*koe4</f>
        <v>0</v>
      </c>
      <c r="L31" s="85">
        <v>13</v>
      </c>
      <c r="M31" s="81">
        <f>VLOOKUP(L31,'[1]Лист1'!$A$2:$B$32,2,TRUE)*koe5</f>
        <v>26</v>
      </c>
      <c r="N31" s="85"/>
      <c r="O31" s="81">
        <f>VLOOKUP(N31,'[1]Лист1'!$A$2:$B$32,2,TRUE)*koe6</f>
        <v>0</v>
      </c>
      <c r="P31" s="86">
        <f t="shared" si="0"/>
        <v>26</v>
      </c>
    </row>
    <row r="32" spans="1:16" ht="12.75">
      <c r="A32" s="91">
        <v>28</v>
      </c>
      <c r="B32" s="99" t="s">
        <v>119</v>
      </c>
      <c r="C32" s="99" t="s">
        <v>30</v>
      </c>
      <c r="D32" s="85"/>
      <c r="E32" s="81">
        <f>VLOOKUP(D32,'[1]Лист1'!$A$2:$B$32,2,TRUE)*koe1</f>
        <v>0</v>
      </c>
      <c r="F32" s="85"/>
      <c r="G32" s="81">
        <f>VLOOKUP(F32,'[1]Лист1'!$A$2:$B$32,2,TRUE)*koe2</f>
        <v>0</v>
      </c>
      <c r="H32" s="100"/>
      <c r="I32" s="81">
        <f>VLOOKUP(H32,'[1]Лист1'!$A$2:$B$32,2,TRUE)*koe3</f>
        <v>0</v>
      </c>
      <c r="J32" s="100"/>
      <c r="K32" s="81">
        <f>VLOOKUP(J32,'[1]Лист1'!$A$2:$B$32,2,TRUE)*koe4</f>
        <v>0</v>
      </c>
      <c r="L32" s="85">
        <v>14</v>
      </c>
      <c r="M32" s="81">
        <f>VLOOKUP(L32,'[1]Лист1'!$A$2:$B$32,2,TRUE)*koe5</f>
        <v>24</v>
      </c>
      <c r="N32" s="85"/>
      <c r="O32" s="81">
        <f>VLOOKUP(N32,'[1]Лист1'!$A$2:$B$32,2,TRUE)*koe6</f>
        <v>0</v>
      </c>
      <c r="P32" s="86">
        <f t="shared" si="0"/>
        <v>24</v>
      </c>
    </row>
    <row r="33" spans="1:16" ht="12.75">
      <c r="A33" s="80">
        <v>29</v>
      </c>
      <c r="B33" s="99" t="s">
        <v>32</v>
      </c>
      <c r="C33" s="99" t="s">
        <v>13</v>
      </c>
      <c r="D33" s="106"/>
      <c r="E33" s="81">
        <f>VLOOKUP(D33,'[1]Лист1'!$A$2:$B$32,2,TRUE)*koe1</f>
        <v>0</v>
      </c>
      <c r="F33" s="101">
        <v>14</v>
      </c>
      <c r="G33" s="81">
        <f>VLOOKUP(F33,'[1]Лист1'!$A$2:$B$32,2,TRUE)*koe2</f>
        <v>19.200000000000003</v>
      </c>
      <c r="H33" s="69"/>
      <c r="I33" s="81">
        <f>VLOOKUP(H33,'[1]Лист1'!$A$2:$B$32,2,TRUE)*koe3</f>
        <v>0</v>
      </c>
      <c r="J33" s="100"/>
      <c r="K33" s="81">
        <f>VLOOKUP(J33,'[1]Лист1'!$A$2:$B$32,2,TRUE)*koe4</f>
        <v>0</v>
      </c>
      <c r="L33" s="85"/>
      <c r="M33" s="81">
        <f>VLOOKUP(L33,'[1]Лист1'!$A$2:$B$32,2,TRUE)*koe5</f>
        <v>0</v>
      </c>
      <c r="N33" s="85"/>
      <c r="O33" s="81">
        <f>VLOOKUP(N33,'[1]Лист1'!$A$2:$B$32,2,TRUE)*koe6</f>
        <v>0</v>
      </c>
      <c r="P33" s="86">
        <f t="shared" si="0"/>
        <v>19.200000000000003</v>
      </c>
    </row>
    <row r="34" spans="1:16" ht="12.75">
      <c r="A34" s="91">
        <v>30</v>
      </c>
      <c r="B34" s="99" t="s">
        <v>120</v>
      </c>
      <c r="C34" s="99" t="s">
        <v>30</v>
      </c>
      <c r="D34" s="85"/>
      <c r="E34" s="81">
        <f>VLOOKUP(D34,'[1]Лист1'!$A$2:$B$32,2,TRUE)*koe1</f>
        <v>0</v>
      </c>
      <c r="F34" s="85"/>
      <c r="G34" s="81">
        <f>VLOOKUP(F34,'[1]Лист1'!$A$2:$B$32,2,TRUE)*koe2</f>
        <v>0</v>
      </c>
      <c r="H34" s="100"/>
      <c r="I34" s="81">
        <f>VLOOKUP(H34,'[1]Лист1'!$A$2:$B$32,2,TRUE)*koe3</f>
        <v>0</v>
      </c>
      <c r="J34" s="100">
        <v>11</v>
      </c>
      <c r="K34" s="81">
        <f>VLOOKUP(J34,'[1]Лист1'!$A$2:$B$32,2,TRUE)*koe4</f>
        <v>18.599999999999998</v>
      </c>
      <c r="L34" s="85"/>
      <c r="M34" s="81">
        <f>VLOOKUP(L34,'[1]Лист1'!$A$2:$B$32,2,TRUE)*koe5</f>
        <v>0</v>
      </c>
      <c r="N34" s="85"/>
      <c r="O34" s="81">
        <f>VLOOKUP(N34,'[1]Лист1'!$A$2:$B$32,2,TRUE)*koe6</f>
        <v>0</v>
      </c>
      <c r="P34" s="86">
        <f t="shared" si="0"/>
        <v>18.599999999999998</v>
      </c>
    </row>
    <row r="35" spans="1:16" ht="12.75">
      <c r="A35" s="80">
        <v>31</v>
      </c>
      <c r="B35" s="99" t="s">
        <v>31</v>
      </c>
      <c r="C35" s="99" t="s">
        <v>18</v>
      </c>
      <c r="D35" s="99"/>
      <c r="E35" s="81">
        <f>VLOOKUP(D35,'[1]Лист1'!$A$2:$B$32,2,TRUE)*koe1</f>
        <v>0</v>
      </c>
      <c r="F35" s="101">
        <v>16</v>
      </c>
      <c r="G35" s="81">
        <f>VLOOKUP(F35,'[1]Лист1'!$A$2:$B$32,2,TRUE)*koe2</f>
        <v>16</v>
      </c>
      <c r="H35" s="85"/>
      <c r="I35" s="81">
        <f>VLOOKUP(H35,'[1]Лист1'!$A$2:$B$32,2,TRUE)*koe3</f>
        <v>0</v>
      </c>
      <c r="J35" s="100"/>
      <c r="K35" s="81">
        <f>VLOOKUP(J35,'[1]Лист1'!$A$2:$B$32,2,TRUE)*koe4</f>
        <v>0</v>
      </c>
      <c r="L35" s="85"/>
      <c r="M35" s="81">
        <f>VLOOKUP(L35,'[1]Лист1'!$A$2:$B$32,2,TRUE)*koe5</f>
        <v>0</v>
      </c>
      <c r="N35" s="85"/>
      <c r="O35" s="81">
        <f>VLOOKUP(N35,'[1]Лист1'!$A$2:$B$32,2,TRUE)*koe6</f>
        <v>0</v>
      </c>
      <c r="P35" s="86">
        <f t="shared" si="0"/>
        <v>16</v>
      </c>
    </row>
    <row r="36" spans="1:16" ht="12.75">
      <c r="A36" s="92">
        <v>31</v>
      </c>
      <c r="B36" s="92" t="s">
        <v>121</v>
      </c>
      <c r="C36" s="92" t="s">
        <v>38</v>
      </c>
      <c r="D36" s="85"/>
      <c r="E36" s="81">
        <f>VLOOKUP(D36,'[1]Лист1'!$A$2:$B$32,2,TRUE)*koe1</f>
        <v>0</v>
      </c>
      <c r="F36" s="85"/>
      <c r="G36" s="81">
        <f>VLOOKUP(F36,'[1]Лист1'!$A$2:$B$32,2,TRUE)*koe2</f>
        <v>0</v>
      </c>
      <c r="H36" s="100"/>
      <c r="I36" s="81">
        <f>VLOOKUP(H36,'[1]Лист1'!$A$2:$B$32,2,TRUE)*koe3</f>
        <v>0</v>
      </c>
      <c r="J36" s="100"/>
      <c r="K36" s="81">
        <f>VLOOKUP(J36,'[1]Лист1'!$A$2:$B$32,2,TRUE)*koe4</f>
        <v>0</v>
      </c>
      <c r="L36" s="85">
        <v>18</v>
      </c>
      <c r="M36" s="81">
        <f>VLOOKUP(L36,'[1]Лист1'!$A$2:$B$32,2,TRUE)*koe5</f>
        <v>16</v>
      </c>
      <c r="N36" s="85"/>
      <c r="O36" s="81">
        <f>VLOOKUP(N36,'[1]Лист1'!$A$2:$B$32,2,TRUE)*koe6</f>
        <v>0</v>
      </c>
      <c r="P36" s="86">
        <f t="shared" si="0"/>
        <v>16</v>
      </c>
    </row>
    <row r="37" spans="1:16" ht="12.75">
      <c r="A37" s="99">
        <v>33</v>
      </c>
      <c r="B37" s="99" t="s">
        <v>122</v>
      </c>
      <c r="C37" s="99" t="s">
        <v>30</v>
      </c>
      <c r="D37" s="85"/>
      <c r="E37" s="81">
        <f>VLOOKUP(D37,'[1]Лист1'!$A$2:$B$32,2,TRUE)*koe1</f>
        <v>0</v>
      </c>
      <c r="F37" s="85"/>
      <c r="G37" s="81">
        <f>VLOOKUP(F37,'[1]Лист1'!$A$2:$B$32,2,TRUE)*koe2</f>
        <v>0</v>
      </c>
      <c r="H37" s="100"/>
      <c r="I37" s="81">
        <f>VLOOKUP(H37,'[1]Лист1'!$A$2:$B$32,2,TRUE)*koe3</f>
        <v>0</v>
      </c>
      <c r="J37" s="100">
        <v>13</v>
      </c>
      <c r="K37" s="81">
        <f>VLOOKUP(J37,'[1]Лист1'!$A$2:$B$32,2,TRUE)*koe4</f>
        <v>15.6</v>
      </c>
      <c r="L37" s="85"/>
      <c r="M37" s="81">
        <f>VLOOKUP(L37,'[1]Лист1'!$A$2:$B$32,2,TRUE)*koe5</f>
        <v>0</v>
      </c>
      <c r="N37" s="85"/>
      <c r="O37" s="81">
        <f>VLOOKUP(N37,'[1]Лист1'!$A$2:$B$32,2,TRUE)*koe6</f>
        <v>0</v>
      </c>
      <c r="P37" s="86">
        <f t="shared" si="0"/>
        <v>15.6</v>
      </c>
    </row>
    <row r="38" spans="1:18" ht="12.75">
      <c r="A38" s="107">
        <v>34</v>
      </c>
      <c r="B38" s="99" t="s">
        <v>123</v>
      </c>
      <c r="C38" s="99" t="s">
        <v>118</v>
      </c>
      <c r="D38" s="85"/>
      <c r="E38" s="81">
        <f>VLOOKUP(D38,'[1]Лист1'!$A$2:$B$32,2,TRUE)*koe1</f>
        <v>0</v>
      </c>
      <c r="F38" s="85"/>
      <c r="G38" s="81">
        <f>VLOOKUP(F38,'[1]Лист1'!$A$2:$B$32,2,TRUE)*koe2</f>
        <v>0</v>
      </c>
      <c r="H38" s="100"/>
      <c r="I38" s="81">
        <f>VLOOKUP(H38,'[1]Лист1'!$A$2:$B$32,2,TRUE)*koe3</f>
        <v>0</v>
      </c>
      <c r="J38" s="100">
        <v>15</v>
      </c>
      <c r="K38" s="81">
        <f>VLOOKUP(J38,'[1]Лист1'!$A$2:$B$32,2,TRUE)*koe4</f>
        <v>13.2</v>
      </c>
      <c r="L38" s="85"/>
      <c r="M38" s="81">
        <f>VLOOKUP(L38,'[1]Лист1'!$A$2:$B$32,2,TRUE)*koe5</f>
        <v>0</v>
      </c>
      <c r="N38" s="85"/>
      <c r="O38" s="81">
        <f>VLOOKUP(N38,'[1]Лист1'!$A$2:$B$32,2,TRUE)*koe6</f>
        <v>0</v>
      </c>
      <c r="P38" s="86">
        <f t="shared" si="0"/>
        <v>13.2</v>
      </c>
      <c r="Q38" s="87"/>
      <c r="R38" s="27"/>
    </row>
    <row r="39" spans="1:18" ht="12.75">
      <c r="A39" s="91">
        <v>35</v>
      </c>
      <c r="B39" s="99" t="s">
        <v>124</v>
      </c>
      <c r="C39" s="99" t="s">
        <v>118</v>
      </c>
      <c r="D39" s="85"/>
      <c r="E39" s="81">
        <f>VLOOKUP(D39,'[1]Лист1'!$A$2:$B$32,2,TRUE)*koe1</f>
        <v>0</v>
      </c>
      <c r="F39" s="85"/>
      <c r="G39" s="81">
        <f>VLOOKUP(F39,'[1]Лист1'!$A$2:$B$32,2,TRUE)*koe2</f>
        <v>0</v>
      </c>
      <c r="H39" s="100"/>
      <c r="I39" s="81">
        <f>VLOOKUP(H39,'[1]Лист1'!$A$2:$B$32,2,TRUE)*koe3</f>
        <v>0</v>
      </c>
      <c r="J39" s="100">
        <v>16</v>
      </c>
      <c r="K39" s="81">
        <f>VLOOKUP(J39,'[1]Лист1'!$A$2:$B$32,2,TRUE)*koe4</f>
        <v>12</v>
      </c>
      <c r="L39" s="85"/>
      <c r="M39" s="81">
        <f>VLOOKUP(L39,'[1]Лист1'!$A$2:$B$32,2,TRUE)*koe5</f>
        <v>0</v>
      </c>
      <c r="N39" s="85"/>
      <c r="O39" s="81">
        <f>VLOOKUP(N39,'[1]Лист1'!$A$2:$B$32,2,TRUE)*koe6</f>
        <v>0</v>
      </c>
      <c r="P39" s="86">
        <f t="shared" si="0"/>
        <v>12</v>
      </c>
      <c r="Q39" s="87"/>
      <c r="R39" s="27"/>
    </row>
  </sheetData>
  <sheetProtection/>
  <mergeCells count="2">
    <mergeCell ref="A1:J1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3.25390625" style="0" customWidth="1"/>
    <col min="2" max="2" width="21.125" style="0" customWidth="1"/>
    <col min="3" max="3" width="13.125" style="0" customWidth="1"/>
    <col min="4" max="4" width="9.875" style="0" customWidth="1"/>
    <col min="5" max="5" width="11.00390625" style="0" customWidth="1"/>
    <col min="6" max="6" width="10.00390625" style="0" customWidth="1"/>
    <col min="7" max="7" width="10.125" style="0" customWidth="1"/>
    <col min="8" max="8" width="10.25390625" style="0" customWidth="1"/>
    <col min="9" max="9" width="10.375" style="0" customWidth="1"/>
    <col min="10" max="10" width="10.00390625" style="0" customWidth="1"/>
    <col min="11" max="11" width="6.625" style="0" customWidth="1"/>
  </cols>
  <sheetData>
    <row r="1" spans="1:11" ht="18">
      <c r="A1" s="190" t="s">
        <v>125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38.25" customHeight="1">
      <c r="A3" s="109" t="s">
        <v>2</v>
      </c>
      <c r="B3" s="109" t="s">
        <v>3</v>
      </c>
      <c r="C3" s="109" t="s">
        <v>4</v>
      </c>
      <c r="D3" s="109" t="s">
        <v>126</v>
      </c>
      <c r="E3" s="109" t="s">
        <v>127</v>
      </c>
      <c r="F3" s="109" t="s">
        <v>128</v>
      </c>
      <c r="G3" s="109" t="s">
        <v>129</v>
      </c>
      <c r="H3" s="109" t="s">
        <v>130</v>
      </c>
      <c r="I3" s="109" t="s">
        <v>131</v>
      </c>
      <c r="J3" s="109" t="s">
        <v>132</v>
      </c>
      <c r="K3" s="72" t="s">
        <v>6</v>
      </c>
    </row>
    <row r="4" spans="1:11" ht="12.75">
      <c r="A4" s="110">
        <v>1</v>
      </c>
      <c r="B4" s="110" t="s">
        <v>14</v>
      </c>
      <c r="C4" s="110" t="s">
        <v>15</v>
      </c>
      <c r="D4" s="111" t="s">
        <v>133</v>
      </c>
      <c r="E4" s="111" t="s">
        <v>134</v>
      </c>
      <c r="F4" s="111"/>
      <c r="G4" s="111"/>
      <c r="H4" s="111"/>
      <c r="I4" s="112" t="s">
        <v>135</v>
      </c>
      <c r="J4" s="112" t="s">
        <v>134</v>
      </c>
      <c r="K4" s="113">
        <v>385</v>
      </c>
    </row>
    <row r="5" spans="1:11" ht="12.75">
      <c r="A5" s="110">
        <v>2</v>
      </c>
      <c r="B5" s="110" t="s">
        <v>12</v>
      </c>
      <c r="C5" s="110" t="s">
        <v>13</v>
      </c>
      <c r="D5" s="111" t="s">
        <v>136</v>
      </c>
      <c r="E5" s="111" t="s">
        <v>137</v>
      </c>
      <c r="F5" s="111"/>
      <c r="G5" s="111"/>
      <c r="H5" s="111"/>
      <c r="I5" s="111"/>
      <c r="J5" s="111" t="s">
        <v>138</v>
      </c>
      <c r="K5" s="113">
        <v>217</v>
      </c>
    </row>
    <row r="6" spans="1:13" ht="12.75">
      <c r="A6" s="110">
        <v>3</v>
      </c>
      <c r="B6" s="110" t="s">
        <v>139</v>
      </c>
      <c r="C6" s="110" t="s">
        <v>13</v>
      </c>
      <c r="D6" s="111" t="s">
        <v>140</v>
      </c>
      <c r="E6" s="111" t="s">
        <v>141</v>
      </c>
      <c r="F6" s="111"/>
      <c r="G6" s="111"/>
      <c r="H6" s="111"/>
      <c r="I6" s="111"/>
      <c r="J6" s="111"/>
      <c r="K6" s="113">
        <v>206</v>
      </c>
      <c r="M6" s="28"/>
    </row>
    <row r="7" spans="1:13" ht="12.75">
      <c r="A7" s="110">
        <v>3</v>
      </c>
      <c r="B7" s="110" t="s">
        <v>16</v>
      </c>
      <c r="C7" s="110" t="s">
        <v>13</v>
      </c>
      <c r="D7" s="111" t="s">
        <v>142</v>
      </c>
      <c r="E7" s="111" t="s">
        <v>143</v>
      </c>
      <c r="F7" s="111"/>
      <c r="G7" s="111"/>
      <c r="H7" s="111"/>
      <c r="I7" s="111"/>
      <c r="J7" s="111"/>
      <c r="K7" s="113">
        <v>206</v>
      </c>
      <c r="M7" s="28"/>
    </row>
    <row r="8" spans="1:13" ht="12.75">
      <c r="A8" s="110">
        <v>5</v>
      </c>
      <c r="B8" s="110" t="s">
        <v>22</v>
      </c>
      <c r="C8" s="110" t="s">
        <v>18</v>
      </c>
      <c r="D8" s="111"/>
      <c r="E8" s="111" t="s">
        <v>144</v>
      </c>
      <c r="F8" s="111"/>
      <c r="G8" s="111" t="s">
        <v>145</v>
      </c>
      <c r="H8" s="111"/>
      <c r="I8" s="112" t="s">
        <v>146</v>
      </c>
      <c r="J8" s="112" t="s">
        <v>147</v>
      </c>
      <c r="K8" s="113">
        <v>129</v>
      </c>
      <c r="M8" s="28"/>
    </row>
    <row r="9" spans="1:13" ht="12.75">
      <c r="A9" s="110">
        <v>6</v>
      </c>
      <c r="B9" s="110" t="s">
        <v>17</v>
      </c>
      <c r="C9" s="110" t="s">
        <v>18</v>
      </c>
      <c r="D9" s="111"/>
      <c r="E9" s="111" t="s">
        <v>148</v>
      </c>
      <c r="F9" s="111"/>
      <c r="G9" s="111" t="s">
        <v>149</v>
      </c>
      <c r="H9" s="111"/>
      <c r="I9" s="111" t="s">
        <v>150</v>
      </c>
      <c r="J9" s="111" t="s">
        <v>151</v>
      </c>
      <c r="K9" s="113">
        <v>124.9</v>
      </c>
      <c r="M9" s="28"/>
    </row>
    <row r="10" spans="1:13" ht="12.75">
      <c r="A10" s="110">
        <v>7</v>
      </c>
      <c r="B10" s="110" t="s">
        <v>21</v>
      </c>
      <c r="C10" s="110" t="s">
        <v>18</v>
      </c>
      <c r="D10" s="111" t="s">
        <v>152</v>
      </c>
      <c r="E10" s="111"/>
      <c r="F10" s="111"/>
      <c r="G10" s="111"/>
      <c r="H10" s="111" t="s">
        <v>153</v>
      </c>
      <c r="I10" s="112" t="s">
        <v>154</v>
      </c>
      <c r="J10" s="112" t="s">
        <v>137</v>
      </c>
      <c r="K10" s="113">
        <v>122.8</v>
      </c>
      <c r="M10" s="28"/>
    </row>
    <row r="11" spans="1:13" ht="12.75">
      <c r="A11" s="110">
        <v>8</v>
      </c>
      <c r="B11" s="110" t="s">
        <v>112</v>
      </c>
      <c r="C11" s="110" t="s">
        <v>15</v>
      </c>
      <c r="D11" s="111" t="s">
        <v>155</v>
      </c>
      <c r="E11" s="111" t="s">
        <v>151</v>
      </c>
      <c r="F11" s="111"/>
      <c r="G11" s="111"/>
      <c r="H11" s="111"/>
      <c r="I11" s="111"/>
      <c r="J11" s="111" t="s">
        <v>143</v>
      </c>
      <c r="K11" s="113">
        <v>118</v>
      </c>
      <c r="M11" s="28"/>
    </row>
    <row r="12" spans="1:13" ht="12.75">
      <c r="A12" s="110">
        <v>9</v>
      </c>
      <c r="B12" s="110" t="s">
        <v>36</v>
      </c>
      <c r="C12" s="110" t="s">
        <v>18</v>
      </c>
      <c r="D12" s="111" t="s">
        <v>156</v>
      </c>
      <c r="E12" s="111" t="s">
        <v>157</v>
      </c>
      <c r="F12" s="111"/>
      <c r="G12" s="111"/>
      <c r="H12" s="111"/>
      <c r="I12" s="111"/>
      <c r="J12" s="111"/>
      <c r="K12" s="113">
        <v>108</v>
      </c>
      <c r="M12" s="28"/>
    </row>
    <row r="13" spans="1:13" ht="12.75">
      <c r="A13" s="110">
        <v>10</v>
      </c>
      <c r="B13" s="110" t="s">
        <v>23</v>
      </c>
      <c r="C13" s="110" t="s">
        <v>18</v>
      </c>
      <c r="D13" s="111"/>
      <c r="E13" s="111" t="s">
        <v>138</v>
      </c>
      <c r="F13" s="111"/>
      <c r="G13" s="111"/>
      <c r="H13" s="111" t="s">
        <v>158</v>
      </c>
      <c r="I13" s="111"/>
      <c r="J13" s="111" t="s">
        <v>159</v>
      </c>
      <c r="K13" s="113">
        <v>90</v>
      </c>
      <c r="M13" s="28"/>
    </row>
    <row r="14" spans="1:13" ht="12.75">
      <c r="A14" s="110">
        <v>11</v>
      </c>
      <c r="B14" s="110" t="s">
        <v>27</v>
      </c>
      <c r="C14" s="110" t="s">
        <v>13</v>
      </c>
      <c r="D14" s="111"/>
      <c r="E14" s="111" t="s">
        <v>160</v>
      </c>
      <c r="F14" s="111" t="s">
        <v>161</v>
      </c>
      <c r="G14" s="111" t="s">
        <v>162</v>
      </c>
      <c r="H14" s="111"/>
      <c r="I14" s="112" t="s">
        <v>163</v>
      </c>
      <c r="J14" s="112" t="s">
        <v>164</v>
      </c>
      <c r="K14" s="113">
        <v>86.1</v>
      </c>
      <c r="M14" s="28"/>
    </row>
    <row r="15" spans="1:13" ht="12.75">
      <c r="A15" s="110">
        <v>12</v>
      </c>
      <c r="B15" s="110" t="s">
        <v>19</v>
      </c>
      <c r="C15" s="110" t="s">
        <v>15</v>
      </c>
      <c r="D15" s="111"/>
      <c r="E15" s="111" t="s">
        <v>165</v>
      </c>
      <c r="F15" s="111"/>
      <c r="G15" s="111"/>
      <c r="H15" s="111" t="s">
        <v>166</v>
      </c>
      <c r="I15" s="112" t="s">
        <v>167</v>
      </c>
      <c r="J15" s="112" t="s">
        <v>165</v>
      </c>
      <c r="K15" s="113">
        <v>81.2</v>
      </c>
      <c r="M15" s="28"/>
    </row>
    <row r="16" spans="1:13" ht="12.75">
      <c r="A16" s="110">
        <v>13</v>
      </c>
      <c r="B16" s="110" t="s">
        <v>115</v>
      </c>
      <c r="C16" s="110" t="s">
        <v>13</v>
      </c>
      <c r="D16" s="111"/>
      <c r="E16" s="111" t="s">
        <v>159</v>
      </c>
      <c r="F16" s="111"/>
      <c r="G16" s="111" t="s">
        <v>168</v>
      </c>
      <c r="H16" s="111"/>
      <c r="I16" s="111"/>
      <c r="J16" s="111" t="s">
        <v>157</v>
      </c>
      <c r="K16" s="113">
        <v>77.9</v>
      </c>
      <c r="M16" s="28"/>
    </row>
    <row r="17" spans="1:13" ht="12.75">
      <c r="A17" s="110">
        <v>14</v>
      </c>
      <c r="B17" s="110" t="s">
        <v>39</v>
      </c>
      <c r="C17" s="110" t="s">
        <v>18</v>
      </c>
      <c r="D17" s="112"/>
      <c r="E17" s="112"/>
      <c r="F17" s="112"/>
      <c r="G17" s="112"/>
      <c r="H17" s="112" t="s">
        <v>169</v>
      </c>
      <c r="I17" s="112" t="s">
        <v>170</v>
      </c>
      <c r="J17" s="112" t="s">
        <v>171</v>
      </c>
      <c r="K17" s="113">
        <v>74</v>
      </c>
      <c r="M17" s="28"/>
    </row>
    <row r="18" spans="1:13" ht="12.75">
      <c r="A18" s="110">
        <v>15</v>
      </c>
      <c r="B18" s="110" t="s">
        <v>114</v>
      </c>
      <c r="C18" s="110" t="s">
        <v>13</v>
      </c>
      <c r="D18" s="111"/>
      <c r="E18" s="111" t="s">
        <v>171</v>
      </c>
      <c r="F18" s="111"/>
      <c r="G18" s="111"/>
      <c r="H18" s="111"/>
      <c r="I18" s="114" t="s">
        <v>172</v>
      </c>
      <c r="J18" s="114" t="s">
        <v>173</v>
      </c>
      <c r="K18" s="113">
        <v>73</v>
      </c>
      <c r="M18" s="28"/>
    </row>
    <row r="19" spans="1:13" ht="12.75">
      <c r="A19" s="110">
        <v>16</v>
      </c>
      <c r="B19" s="110" t="s">
        <v>24</v>
      </c>
      <c r="C19" s="110" t="s">
        <v>18</v>
      </c>
      <c r="D19" s="111"/>
      <c r="E19" s="111" t="s">
        <v>174</v>
      </c>
      <c r="F19" s="111"/>
      <c r="G19" s="111" t="s">
        <v>175</v>
      </c>
      <c r="H19" s="111" t="s">
        <v>176</v>
      </c>
      <c r="I19" s="111"/>
      <c r="J19" s="111" t="s">
        <v>174</v>
      </c>
      <c r="K19" s="113">
        <v>66.5</v>
      </c>
      <c r="M19" s="28"/>
    </row>
    <row r="20" spans="1:13" ht="12.75">
      <c r="A20" s="110">
        <v>17</v>
      </c>
      <c r="B20" s="110" t="s">
        <v>177</v>
      </c>
      <c r="C20" s="110" t="s">
        <v>118</v>
      </c>
      <c r="D20" s="111"/>
      <c r="E20" s="111" t="s">
        <v>173</v>
      </c>
      <c r="F20" s="111" t="s">
        <v>178</v>
      </c>
      <c r="G20" s="111"/>
      <c r="H20" s="111" t="s">
        <v>179</v>
      </c>
      <c r="I20" s="111"/>
      <c r="J20" s="111" t="s">
        <v>180</v>
      </c>
      <c r="K20" s="113">
        <v>49.6</v>
      </c>
      <c r="M20" s="28"/>
    </row>
    <row r="21" spans="1:13" ht="12.75">
      <c r="A21" s="110">
        <v>18</v>
      </c>
      <c r="B21" s="110" t="s">
        <v>42</v>
      </c>
      <c r="C21" s="110" t="s">
        <v>43</v>
      </c>
      <c r="D21" s="111"/>
      <c r="E21" s="111" t="s">
        <v>147</v>
      </c>
      <c r="F21" s="111"/>
      <c r="G21" s="111"/>
      <c r="H21" s="111"/>
      <c r="I21" s="111"/>
      <c r="J21" s="111"/>
      <c r="K21" s="113">
        <v>47</v>
      </c>
      <c r="M21" s="63"/>
    </row>
    <row r="22" spans="1:13" ht="12.75">
      <c r="A22" s="110">
        <v>19</v>
      </c>
      <c r="B22" s="110" t="s">
        <v>29</v>
      </c>
      <c r="C22" s="110" t="s">
        <v>18</v>
      </c>
      <c r="D22" s="111"/>
      <c r="E22" s="111"/>
      <c r="F22" s="111"/>
      <c r="G22" s="111" t="s">
        <v>181</v>
      </c>
      <c r="H22" s="111"/>
      <c r="I22" s="111"/>
      <c r="J22" s="111" t="s">
        <v>160</v>
      </c>
      <c r="K22" s="113">
        <v>46</v>
      </c>
      <c r="M22" s="28"/>
    </row>
    <row r="23" spans="1:13" ht="12.75">
      <c r="A23" s="110">
        <v>20</v>
      </c>
      <c r="B23" s="110" t="s">
        <v>182</v>
      </c>
      <c r="C23" s="110" t="s">
        <v>18</v>
      </c>
      <c r="D23" s="111"/>
      <c r="E23" s="111" t="s">
        <v>164</v>
      </c>
      <c r="F23" s="111"/>
      <c r="G23" s="111"/>
      <c r="H23" s="111"/>
      <c r="I23" s="111"/>
      <c r="J23" s="111"/>
      <c r="K23" s="113">
        <v>34</v>
      </c>
      <c r="M23" s="28"/>
    </row>
    <row r="24" spans="1:13" ht="12.75">
      <c r="A24" s="110">
        <v>21</v>
      </c>
      <c r="B24" s="110" t="s">
        <v>183</v>
      </c>
      <c r="C24" s="110" t="s">
        <v>13</v>
      </c>
      <c r="D24" s="112"/>
      <c r="E24" s="112"/>
      <c r="F24" s="112"/>
      <c r="G24" s="112"/>
      <c r="H24" s="112" t="s">
        <v>184</v>
      </c>
      <c r="I24" s="112" t="s">
        <v>185</v>
      </c>
      <c r="J24" s="112"/>
      <c r="K24" s="113">
        <v>27.4</v>
      </c>
      <c r="M24" s="28"/>
    </row>
    <row r="25" spans="1:13" ht="12.75">
      <c r="A25" s="110">
        <v>22</v>
      </c>
      <c r="B25" s="110" t="s">
        <v>25</v>
      </c>
      <c r="C25" s="110" t="s">
        <v>26</v>
      </c>
      <c r="D25" s="111"/>
      <c r="E25" s="111"/>
      <c r="F25" s="111"/>
      <c r="G25" s="111"/>
      <c r="H25" s="111"/>
      <c r="I25" s="111"/>
      <c r="J25" s="111" t="s">
        <v>144</v>
      </c>
      <c r="K25" s="113">
        <v>26</v>
      </c>
      <c r="M25" s="28"/>
    </row>
    <row r="26" spans="1:13" ht="12.75">
      <c r="A26" s="110">
        <v>23</v>
      </c>
      <c r="B26" s="110" t="s">
        <v>186</v>
      </c>
      <c r="C26" s="110" t="s">
        <v>13</v>
      </c>
      <c r="D26" s="111"/>
      <c r="E26" s="111"/>
      <c r="F26" s="111" t="s">
        <v>187</v>
      </c>
      <c r="G26" s="111" t="s">
        <v>188</v>
      </c>
      <c r="H26" s="111" t="s">
        <v>189</v>
      </c>
      <c r="I26" s="111"/>
      <c r="J26" s="111"/>
      <c r="K26" s="113">
        <v>24.8</v>
      </c>
      <c r="M26" s="28"/>
    </row>
    <row r="27" spans="1:13" ht="12.75">
      <c r="A27" s="110">
        <v>24</v>
      </c>
      <c r="B27" s="110" t="s">
        <v>190</v>
      </c>
      <c r="C27" s="110" t="s">
        <v>13</v>
      </c>
      <c r="D27" s="111" t="s">
        <v>155</v>
      </c>
      <c r="E27" s="111"/>
      <c r="F27" s="111"/>
      <c r="G27" s="111"/>
      <c r="H27" s="111"/>
      <c r="I27" s="111"/>
      <c r="J27" s="111"/>
      <c r="K27" s="113">
        <v>24</v>
      </c>
      <c r="M27" s="28"/>
    </row>
    <row r="28" spans="1:13" ht="12.75">
      <c r="A28" s="110">
        <v>25</v>
      </c>
      <c r="B28" s="110" t="s">
        <v>116</v>
      </c>
      <c r="C28" s="110" t="s">
        <v>30</v>
      </c>
      <c r="D28" s="112"/>
      <c r="E28" s="112"/>
      <c r="F28" s="112"/>
      <c r="G28" s="112"/>
      <c r="H28" s="112" t="s">
        <v>191</v>
      </c>
      <c r="I28" s="112"/>
      <c r="J28" s="112"/>
      <c r="K28" s="113">
        <v>20</v>
      </c>
      <c r="M28" s="28"/>
    </row>
    <row r="29" spans="1:13" ht="12.75">
      <c r="A29" s="110">
        <v>26</v>
      </c>
      <c r="B29" s="110" t="s">
        <v>192</v>
      </c>
      <c r="C29" s="110" t="s">
        <v>66</v>
      </c>
      <c r="D29" s="111"/>
      <c r="E29" s="111" t="s">
        <v>180</v>
      </c>
      <c r="F29" s="111"/>
      <c r="G29" s="111"/>
      <c r="H29" s="111"/>
      <c r="I29" s="111"/>
      <c r="J29" s="111"/>
      <c r="K29" s="113">
        <v>16</v>
      </c>
      <c r="M29" s="28"/>
    </row>
    <row r="30" spans="1:11" ht="12.75">
      <c r="A30" s="110">
        <v>27</v>
      </c>
      <c r="B30" s="110" t="s">
        <v>193</v>
      </c>
      <c r="C30" s="110" t="s">
        <v>66</v>
      </c>
      <c r="D30" s="112"/>
      <c r="E30" s="112"/>
      <c r="F30" s="112"/>
      <c r="G30" s="112"/>
      <c r="H30" s="112"/>
      <c r="I30" s="112" t="s">
        <v>194</v>
      </c>
      <c r="J30" s="112"/>
      <c r="K30" s="113">
        <v>14.8</v>
      </c>
    </row>
    <row r="31" spans="1:11" ht="12.75">
      <c r="A31" s="110">
        <v>28</v>
      </c>
      <c r="B31" s="110" t="s">
        <v>28</v>
      </c>
      <c r="C31" s="110" t="s">
        <v>15</v>
      </c>
      <c r="D31" s="112"/>
      <c r="E31" s="112"/>
      <c r="F31" s="112"/>
      <c r="G31" s="112"/>
      <c r="H31" s="112"/>
      <c r="I31" s="112" t="s">
        <v>195</v>
      </c>
      <c r="J31" s="112"/>
      <c r="K31" s="113">
        <v>13.6</v>
      </c>
    </row>
    <row r="32" spans="1:11" ht="12.75">
      <c r="A32" s="110">
        <v>29</v>
      </c>
      <c r="B32" s="110" t="s">
        <v>196</v>
      </c>
      <c r="C32" s="110" t="s">
        <v>197</v>
      </c>
      <c r="D32" s="112"/>
      <c r="E32" s="112"/>
      <c r="F32" s="112"/>
      <c r="G32" s="112"/>
      <c r="H32" s="112"/>
      <c r="I32" s="112" t="s">
        <v>198</v>
      </c>
      <c r="J32" s="112"/>
      <c r="K32" s="113">
        <v>12.4</v>
      </c>
    </row>
    <row r="33" spans="1:11" ht="12.75">
      <c r="A33" s="110">
        <v>30</v>
      </c>
      <c r="B33" s="110" t="s">
        <v>199</v>
      </c>
      <c r="C33" s="110" t="s">
        <v>30</v>
      </c>
      <c r="D33" s="111"/>
      <c r="E33" s="111"/>
      <c r="F33" s="111" t="s">
        <v>200</v>
      </c>
      <c r="G33" s="111"/>
      <c r="H33" s="111" t="s">
        <v>201</v>
      </c>
      <c r="I33" s="111"/>
      <c r="J33" s="111"/>
      <c r="K33" s="113">
        <v>12.1</v>
      </c>
    </row>
    <row r="34" spans="1:11" ht="12.75">
      <c r="A34" s="110">
        <v>31</v>
      </c>
      <c r="B34" s="110" t="s">
        <v>202</v>
      </c>
      <c r="C34" s="110" t="s">
        <v>38</v>
      </c>
      <c r="D34" s="111"/>
      <c r="E34" s="111"/>
      <c r="F34" s="111"/>
      <c r="G34" s="111" t="s">
        <v>203</v>
      </c>
      <c r="H34" s="111"/>
      <c r="I34" s="111"/>
      <c r="J34" s="111"/>
      <c r="K34" s="115">
        <v>12</v>
      </c>
    </row>
    <row r="35" spans="1:11" ht="12.75">
      <c r="A35" s="110">
        <v>32</v>
      </c>
      <c r="B35" s="110" t="s">
        <v>121</v>
      </c>
      <c r="C35" s="110" t="s">
        <v>38</v>
      </c>
      <c r="D35" s="112"/>
      <c r="E35" s="112"/>
      <c r="F35" s="112"/>
      <c r="G35" s="112"/>
      <c r="H35" s="112"/>
      <c r="I35" s="112" t="s">
        <v>204</v>
      </c>
      <c r="J35" s="112"/>
      <c r="K35" s="113">
        <v>11.2</v>
      </c>
    </row>
    <row r="36" spans="1:11" ht="12.75">
      <c r="A36" s="110">
        <v>33</v>
      </c>
      <c r="B36" s="110" t="s">
        <v>124</v>
      </c>
      <c r="C36" s="110" t="s">
        <v>118</v>
      </c>
      <c r="D36" s="111"/>
      <c r="E36" s="111"/>
      <c r="F36" s="111" t="s">
        <v>205</v>
      </c>
      <c r="G36" s="111"/>
      <c r="H36" s="111" t="s">
        <v>206</v>
      </c>
      <c r="I36" s="111"/>
      <c r="J36" s="111"/>
      <c r="K36" s="113">
        <v>10.5</v>
      </c>
    </row>
    <row r="37" spans="1:11" ht="12.75">
      <c r="A37" s="110">
        <v>34</v>
      </c>
      <c r="B37" s="110" t="s">
        <v>207</v>
      </c>
      <c r="C37" s="110" t="s">
        <v>15</v>
      </c>
      <c r="D37" s="112"/>
      <c r="E37" s="112"/>
      <c r="F37" s="112"/>
      <c r="G37" s="112"/>
      <c r="H37" s="112"/>
      <c r="I37" s="112" t="s">
        <v>208</v>
      </c>
      <c r="J37" s="112"/>
      <c r="K37" s="113">
        <v>9.6</v>
      </c>
    </row>
    <row r="38" spans="1:11" ht="12.75">
      <c r="A38" s="110">
        <v>35</v>
      </c>
      <c r="B38" s="110" t="s">
        <v>209</v>
      </c>
      <c r="C38" s="110" t="s">
        <v>30</v>
      </c>
      <c r="D38" s="111"/>
      <c r="E38" s="111"/>
      <c r="F38" s="111" t="s">
        <v>210</v>
      </c>
      <c r="G38" s="111"/>
      <c r="H38" s="111" t="s">
        <v>211</v>
      </c>
      <c r="I38" s="111"/>
      <c r="J38" s="111"/>
      <c r="K38" s="113">
        <v>9.5</v>
      </c>
    </row>
    <row r="39" spans="1:11" ht="12.75">
      <c r="A39" s="110">
        <v>36</v>
      </c>
      <c r="B39" s="110" t="s">
        <v>212</v>
      </c>
      <c r="C39" s="110" t="s">
        <v>18</v>
      </c>
      <c r="D39" s="112"/>
      <c r="E39" s="112"/>
      <c r="F39" s="112"/>
      <c r="G39" s="112"/>
      <c r="H39" s="112"/>
      <c r="I39" s="112" t="s">
        <v>213</v>
      </c>
      <c r="J39" s="112"/>
      <c r="K39" s="113">
        <v>8.8</v>
      </c>
    </row>
    <row r="40" spans="1:13" ht="12.75">
      <c r="A40" s="110">
        <v>37</v>
      </c>
      <c r="B40" s="110" t="s">
        <v>214</v>
      </c>
      <c r="C40" s="110" t="s">
        <v>30</v>
      </c>
      <c r="D40" s="111"/>
      <c r="E40" s="111"/>
      <c r="F40" s="111" t="s">
        <v>215</v>
      </c>
      <c r="G40" s="111"/>
      <c r="H40" s="111" t="s">
        <v>216</v>
      </c>
      <c r="I40" s="111"/>
      <c r="J40" s="111"/>
      <c r="K40" s="113">
        <v>8.5</v>
      </c>
      <c r="M40" s="28"/>
    </row>
    <row r="41" spans="1:11" ht="12.75">
      <c r="A41" s="110">
        <v>38</v>
      </c>
      <c r="B41" s="110" t="s">
        <v>217</v>
      </c>
      <c r="C41" s="110" t="s">
        <v>83</v>
      </c>
      <c r="D41" s="112"/>
      <c r="E41" s="112"/>
      <c r="F41" s="112"/>
      <c r="G41" s="112"/>
      <c r="H41" s="112" t="s">
        <v>218</v>
      </c>
      <c r="I41" s="112"/>
      <c r="J41" s="112"/>
      <c r="K41" s="113">
        <v>8</v>
      </c>
    </row>
    <row r="42" spans="1:11" ht="12.75">
      <c r="A42" s="110">
        <v>39</v>
      </c>
      <c r="B42" s="110" t="s">
        <v>41</v>
      </c>
      <c r="C42" s="110" t="s">
        <v>13</v>
      </c>
      <c r="D42" s="112"/>
      <c r="E42" s="112"/>
      <c r="F42" s="112"/>
      <c r="G42" s="112"/>
      <c r="H42" s="112"/>
      <c r="I42" s="112" t="s">
        <v>219</v>
      </c>
      <c r="J42" s="112"/>
      <c r="K42" s="113">
        <v>8</v>
      </c>
    </row>
    <row r="43" spans="1:11" ht="12.75">
      <c r="A43" s="110">
        <v>40</v>
      </c>
      <c r="B43" s="110" t="s">
        <v>220</v>
      </c>
      <c r="C43" s="110" t="s">
        <v>15</v>
      </c>
      <c r="D43" s="112"/>
      <c r="E43" s="112"/>
      <c r="F43" s="112"/>
      <c r="G43" s="112"/>
      <c r="H43" s="112"/>
      <c r="I43" s="112" t="s">
        <v>221</v>
      </c>
      <c r="J43" s="112"/>
      <c r="K43" s="113">
        <v>7.2</v>
      </c>
    </row>
    <row r="44" spans="1:11" ht="12.75">
      <c r="A44" s="110">
        <v>41</v>
      </c>
      <c r="B44" s="110" t="s">
        <v>222</v>
      </c>
      <c r="C44" s="110" t="s">
        <v>18</v>
      </c>
      <c r="D44" s="112"/>
      <c r="E44" s="112"/>
      <c r="F44" s="112"/>
      <c r="G44" s="112"/>
      <c r="H44" s="112" t="s">
        <v>223</v>
      </c>
      <c r="I44" s="112"/>
      <c r="J44" s="112"/>
      <c r="K44" s="113">
        <v>6.8</v>
      </c>
    </row>
    <row r="45" spans="1:11" ht="12.75">
      <c r="A45" s="110">
        <v>42</v>
      </c>
      <c r="B45" s="110" t="s">
        <v>117</v>
      </c>
      <c r="C45" s="110" t="s">
        <v>118</v>
      </c>
      <c r="D45" s="111"/>
      <c r="E45" s="111"/>
      <c r="F45" s="111" t="s">
        <v>224</v>
      </c>
      <c r="G45" s="111"/>
      <c r="H45" s="111"/>
      <c r="I45" s="111"/>
      <c r="J45" s="111"/>
      <c r="K45" s="113">
        <v>6.5</v>
      </c>
    </row>
    <row r="46" spans="1:11" ht="12.75">
      <c r="A46" s="110">
        <v>43</v>
      </c>
      <c r="B46" s="110" t="s">
        <v>225</v>
      </c>
      <c r="C46" s="110" t="s">
        <v>226</v>
      </c>
      <c r="D46" s="112"/>
      <c r="E46" s="112"/>
      <c r="F46" s="112"/>
      <c r="G46" s="112"/>
      <c r="H46" s="112"/>
      <c r="I46" s="112" t="s">
        <v>227</v>
      </c>
      <c r="J46" s="112"/>
      <c r="K46" s="113">
        <v>6.4</v>
      </c>
    </row>
    <row r="47" spans="1:11" ht="12.75">
      <c r="A47" s="110">
        <v>44</v>
      </c>
      <c r="B47" s="110" t="s">
        <v>228</v>
      </c>
      <c r="C47" s="110" t="s">
        <v>30</v>
      </c>
      <c r="D47" s="111"/>
      <c r="E47" s="111"/>
      <c r="F47" s="111" t="s">
        <v>229</v>
      </c>
      <c r="G47" s="111"/>
      <c r="H47" s="111" t="s">
        <v>230</v>
      </c>
      <c r="I47" s="111"/>
      <c r="J47" s="111"/>
      <c r="K47" s="113">
        <v>6.2</v>
      </c>
    </row>
    <row r="48" spans="1:11" ht="12.75">
      <c r="A48" s="110">
        <v>45</v>
      </c>
      <c r="B48" s="110" t="s">
        <v>97</v>
      </c>
      <c r="C48" s="110" t="s">
        <v>83</v>
      </c>
      <c r="D48" s="112"/>
      <c r="E48" s="112"/>
      <c r="F48" s="112"/>
      <c r="G48" s="112"/>
      <c r="H48" s="112" t="s">
        <v>231</v>
      </c>
      <c r="I48" s="112"/>
      <c r="J48" s="112"/>
      <c r="K48" s="113">
        <v>5.2</v>
      </c>
    </row>
    <row r="49" spans="1:11" ht="12.75">
      <c r="A49" s="110">
        <v>46</v>
      </c>
      <c r="B49" s="110" t="s">
        <v>232</v>
      </c>
      <c r="C49" s="110" t="s">
        <v>30</v>
      </c>
      <c r="D49" s="111"/>
      <c r="E49" s="111"/>
      <c r="F49" s="111" t="s">
        <v>233</v>
      </c>
      <c r="G49" s="111"/>
      <c r="H49" s="111"/>
      <c r="I49" s="111"/>
      <c r="J49" s="111"/>
      <c r="K49" s="113">
        <v>4</v>
      </c>
    </row>
    <row r="50" spans="1:11" ht="12.75">
      <c r="A50" s="110">
        <v>47</v>
      </c>
      <c r="B50" s="110" t="s">
        <v>234</v>
      </c>
      <c r="C50" s="110" t="s">
        <v>235</v>
      </c>
      <c r="D50" s="111"/>
      <c r="E50" s="111"/>
      <c r="F50" s="111" t="s">
        <v>236</v>
      </c>
      <c r="G50" s="111"/>
      <c r="H50" s="111"/>
      <c r="I50" s="111"/>
      <c r="J50" s="111"/>
      <c r="K50" s="113">
        <v>3.4</v>
      </c>
    </row>
    <row r="51" spans="1:11" ht="12.75">
      <c r="A51" s="110">
        <v>48</v>
      </c>
      <c r="B51" s="110" t="s">
        <v>237</v>
      </c>
      <c r="C51" s="110" t="s">
        <v>83</v>
      </c>
      <c r="D51" s="112"/>
      <c r="E51" s="112"/>
      <c r="F51" s="112"/>
      <c r="G51" s="112"/>
      <c r="H51" s="112" t="s">
        <v>238</v>
      </c>
      <c r="I51" s="112"/>
      <c r="J51" s="112"/>
      <c r="K51" s="113">
        <v>3.2</v>
      </c>
    </row>
    <row r="52" spans="1:11" ht="12.75">
      <c r="A52" s="110">
        <v>49</v>
      </c>
      <c r="B52" s="110" t="s">
        <v>239</v>
      </c>
      <c r="C52" s="110" t="s">
        <v>235</v>
      </c>
      <c r="D52" s="111"/>
      <c r="E52" s="111"/>
      <c r="F52" s="111" t="s">
        <v>240</v>
      </c>
      <c r="G52" s="111"/>
      <c r="H52" s="111"/>
      <c r="I52" s="111"/>
      <c r="J52" s="111"/>
      <c r="K52" s="113">
        <v>3.1</v>
      </c>
    </row>
    <row r="53" spans="1:11" ht="12.75">
      <c r="A53" s="110">
        <v>50</v>
      </c>
      <c r="B53" s="110" t="s">
        <v>241</v>
      </c>
      <c r="C53" s="110" t="s">
        <v>235</v>
      </c>
      <c r="D53" s="111"/>
      <c r="E53" s="111"/>
      <c r="F53" s="111" t="s">
        <v>242</v>
      </c>
      <c r="G53" s="111"/>
      <c r="H53" s="111"/>
      <c r="I53" s="111"/>
      <c r="J53" s="111"/>
      <c r="K53" s="113">
        <v>2.8</v>
      </c>
    </row>
    <row r="54" spans="1:11" ht="12.75">
      <c r="A54" s="110">
        <v>51</v>
      </c>
      <c r="B54" s="110" t="s">
        <v>243</v>
      </c>
      <c r="C54" s="110" t="s">
        <v>118</v>
      </c>
      <c r="D54" s="111"/>
      <c r="E54" s="111"/>
      <c r="F54" s="111" t="s">
        <v>244</v>
      </c>
      <c r="G54" s="111"/>
      <c r="H54" s="111"/>
      <c r="I54" s="111"/>
      <c r="J54" s="111"/>
      <c r="K54" s="113">
        <v>2.4</v>
      </c>
    </row>
    <row r="55" spans="1:14" ht="12.75">
      <c r="A55" s="110">
        <v>52</v>
      </c>
      <c r="B55" s="110" t="s">
        <v>245</v>
      </c>
      <c r="C55" s="110" t="s">
        <v>235</v>
      </c>
      <c r="D55" s="111"/>
      <c r="E55" s="111"/>
      <c r="F55" s="111" t="s">
        <v>246</v>
      </c>
      <c r="G55" s="111"/>
      <c r="H55" s="111"/>
      <c r="I55" s="111"/>
      <c r="J55" s="111"/>
      <c r="K55" s="113">
        <v>2.2</v>
      </c>
      <c r="N55" s="28"/>
    </row>
    <row r="56" spans="1:14" ht="12.75">
      <c r="A56" s="116"/>
      <c r="B56" s="116"/>
      <c r="C56" s="116"/>
      <c r="D56" s="117"/>
      <c r="E56" s="117"/>
      <c r="F56" s="117"/>
      <c r="G56" s="117"/>
      <c r="H56" s="117"/>
      <c r="I56" s="117"/>
      <c r="J56" s="117"/>
      <c r="K56" s="118"/>
      <c r="N56" s="28"/>
    </row>
    <row r="57" spans="1:14" ht="12.75">
      <c r="A57" s="119"/>
      <c r="B57" s="119"/>
      <c r="C57" s="119"/>
      <c r="D57" s="120"/>
      <c r="E57" s="120"/>
      <c r="F57" s="120"/>
      <c r="G57" s="120"/>
      <c r="H57" s="120"/>
      <c r="I57" s="120"/>
      <c r="J57" s="120"/>
      <c r="K57" s="121"/>
      <c r="N57" s="28"/>
    </row>
    <row r="58" spans="1:11" ht="12.75">
      <c r="A58" s="28"/>
      <c r="B58" s="63"/>
      <c r="C58" s="63"/>
      <c r="D58" s="32"/>
      <c r="E58" s="32"/>
      <c r="F58" s="32"/>
      <c r="G58" s="32"/>
      <c r="H58" s="32"/>
      <c r="I58" s="32"/>
      <c r="J58" s="32"/>
      <c r="K58" s="122"/>
    </row>
    <row r="59" spans="1:11" ht="12.75">
      <c r="A59" s="28"/>
      <c r="B59" s="63"/>
      <c r="C59" s="63"/>
      <c r="D59" s="32"/>
      <c r="E59" s="32"/>
      <c r="F59" s="32"/>
      <c r="G59" s="32"/>
      <c r="H59" s="32"/>
      <c r="I59" s="32"/>
      <c r="J59" s="32"/>
      <c r="K59" s="122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Администратор</cp:lastModifiedBy>
  <dcterms:created xsi:type="dcterms:W3CDTF">2008-11-14T14:07:24Z</dcterms:created>
  <dcterms:modified xsi:type="dcterms:W3CDTF">2009-03-26T05:54:24Z</dcterms:modified>
  <cp:category/>
  <cp:version/>
  <cp:contentType/>
  <cp:contentStatus/>
</cp:coreProperties>
</file>