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75" activeTab="6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externalReferences>
    <externalReference r:id="rId10"/>
  </externalReferences>
  <definedNames>
    <definedName name="koe1" localSheetId="5">'2004'!$D$4</definedName>
    <definedName name="koe2" localSheetId="5">'2004'!$F$4</definedName>
    <definedName name="koe3" localSheetId="5">'2004'!$H$4</definedName>
    <definedName name="koe4" localSheetId="5">'2004'!$J$4</definedName>
    <definedName name="koe5" localSheetId="5">'2004'!$L$4</definedName>
    <definedName name="koe6" localSheetId="5">'2004'!$N$4</definedName>
  </definedNames>
  <calcPr fullCalcOnLoad="1"/>
</workbook>
</file>

<file path=xl/sharedStrings.xml><?xml version="1.0" encoding="utf-8"?>
<sst xmlns="http://schemas.openxmlformats.org/spreadsheetml/2006/main" count="662" uniqueCount="228">
  <si>
    <t>РЕЙТИНГ Российских спортсменов по ледолазанию на 2005г.</t>
  </si>
  <si>
    <t>Женщины - скорость</t>
  </si>
  <si>
    <t>Место</t>
  </si>
  <si>
    <t>Фамилия, Имя</t>
  </si>
  <si>
    <t>Город</t>
  </si>
  <si>
    <t>Чемпионат Мира в Швейцарии Место</t>
  </si>
  <si>
    <t>Баллы</t>
  </si>
  <si>
    <t>Чемпионат России Место</t>
  </si>
  <si>
    <t>Чемпионат Республики Башкортостан Место</t>
  </si>
  <si>
    <t>Открытое первенство г.Магнитогорска</t>
  </si>
  <si>
    <t>ИТОГО</t>
  </si>
  <si>
    <t>коэффициент</t>
  </si>
  <si>
    <t>Филлипова Марьям</t>
  </si>
  <si>
    <t>Киров</t>
  </si>
  <si>
    <t>Олейникова Юлия</t>
  </si>
  <si>
    <t>Магнитогорск</t>
  </si>
  <si>
    <t>Шабалина Мария</t>
  </si>
  <si>
    <t>Куликова Наталья</t>
  </si>
  <si>
    <t>Барсук Ольга</t>
  </si>
  <si>
    <t>Кемерово</t>
  </si>
  <si>
    <t>Петенко Елизавета</t>
  </si>
  <si>
    <t>Окунева Варвара</t>
  </si>
  <si>
    <t>Москва</t>
  </si>
  <si>
    <t>Белецкая Анастасия</t>
  </si>
  <si>
    <t>Плескачева Екатерина</t>
  </si>
  <si>
    <t>Челябинск</t>
  </si>
  <si>
    <t>Рашитова Марина</t>
  </si>
  <si>
    <t>Норильск</t>
  </si>
  <si>
    <t>Томеску Оксана</t>
  </si>
  <si>
    <t>Фирсина Елена</t>
  </si>
  <si>
    <t>Максимова Людмила</t>
  </si>
  <si>
    <t>Ижевск</t>
  </si>
  <si>
    <t>Карпова Алена</t>
  </si>
  <si>
    <t>Яковлева Виктория</t>
  </si>
  <si>
    <t>Шубина Надежда</t>
  </si>
  <si>
    <t>Локтионова Людмила</t>
  </si>
  <si>
    <t>Вензель Кристина</t>
  </si>
  <si>
    <t>Пермякова Ирина</t>
  </si>
  <si>
    <t>Фролова Марина</t>
  </si>
  <si>
    <t>Махнаткина Полина</t>
  </si>
  <si>
    <t>Маслакова Анастасия</t>
  </si>
  <si>
    <t>Коваль Оксана</t>
  </si>
  <si>
    <t>Муравьева Мария</t>
  </si>
  <si>
    <t xml:space="preserve"> </t>
  </si>
  <si>
    <t>РЕЙТИНГ Российских спортсменов по ледолазанию на 2008г.</t>
  </si>
  <si>
    <t>Италия Валле Ди Даоне</t>
  </si>
  <si>
    <t>Швейцария Саас-Фе</t>
  </si>
  <si>
    <t>Е-бург Коуровка</t>
  </si>
  <si>
    <t>Горно-Алтайск</t>
  </si>
  <si>
    <t>Белорецк</t>
  </si>
  <si>
    <t>Магни-тогорск</t>
  </si>
  <si>
    <t>Меж-горье</t>
  </si>
  <si>
    <t>Архан-гельск</t>
  </si>
  <si>
    <t>Чемпионат России Киров</t>
  </si>
  <si>
    <t>Рейтинг</t>
  </si>
  <si>
    <t>Толоконина Мария</t>
  </si>
  <si>
    <t>Е-бург</t>
  </si>
  <si>
    <t>Шабалина Виктория</t>
  </si>
  <si>
    <t>Куликова Наталя</t>
  </si>
  <si>
    <t>Нарушевич Елена</t>
  </si>
  <si>
    <t>Сдобникова Ксения</t>
  </si>
  <si>
    <t>Протопопова Мария</t>
  </si>
  <si>
    <t>Багаева Ирина</t>
  </si>
  <si>
    <t>Филиппова Марьям</t>
  </si>
  <si>
    <t>Лауниц Надежда</t>
  </si>
  <si>
    <t>С-Петербург</t>
  </si>
  <si>
    <t>Струлевич Яналина</t>
  </si>
  <si>
    <t>Прокопьева Ксения</t>
  </si>
  <si>
    <t>Томск</t>
  </si>
  <si>
    <t>Шилкина Ксения</t>
  </si>
  <si>
    <t>Тюмень</t>
  </si>
  <si>
    <t>Галлямова Анна</t>
  </si>
  <si>
    <t>Калачева Вера</t>
  </si>
  <si>
    <t>Бадалян Людмила</t>
  </si>
  <si>
    <t>Пляскина Татьяна</t>
  </si>
  <si>
    <t>Бийск</t>
  </si>
  <si>
    <t>Иваницкая Александра</t>
  </si>
  <si>
    <t>Юсева Ирина</t>
  </si>
  <si>
    <t>Киреева Мария</t>
  </si>
  <si>
    <t>Барнаул</t>
  </si>
  <si>
    <t>Юдинцева Татьяна</t>
  </si>
  <si>
    <t>Ванеканева Екатерина</t>
  </si>
  <si>
    <t>Архангельск</t>
  </si>
  <si>
    <t>Костромитина Мария</t>
  </si>
  <si>
    <t>Кочурова Анна</t>
  </si>
  <si>
    <t>Вешкурцева Анастасия</t>
  </si>
  <si>
    <t>Галлямова Надежда</t>
  </si>
  <si>
    <t>РЕЙТИНГ Российских спортсменов по ледолазанию на 2004г.</t>
  </si>
  <si>
    <t xml:space="preserve">Чемпионат Кировской области(1этап) Место </t>
  </si>
  <si>
    <t>Чемпионат Санкт-Петербурга Место</t>
  </si>
  <si>
    <t>Чемпионат Москвы Место</t>
  </si>
  <si>
    <t>Маслова Марина</t>
  </si>
  <si>
    <t>Колодкина Маргарита</t>
  </si>
  <si>
    <t>Наговицына Елена</t>
  </si>
  <si>
    <t>Трушнина Татьяна</t>
  </si>
  <si>
    <t>Черникова Нина</t>
  </si>
  <si>
    <t>Курбанова Ольга</t>
  </si>
  <si>
    <t>Юхтенко Анастасия</t>
  </si>
  <si>
    <t>Пятигорск</t>
  </si>
  <si>
    <t>Ваулина Инга</t>
  </si>
  <si>
    <t>Тырсикова Анастасия</t>
  </si>
  <si>
    <t>Кудинова Вера</t>
  </si>
  <si>
    <t>Валеева Евгения</t>
  </si>
  <si>
    <t>Казань</t>
  </si>
  <si>
    <t>Белогуб Оксана</t>
  </si>
  <si>
    <t>Мухлынина Ксения</t>
  </si>
  <si>
    <t>РЕЙТИНГ Российских спортсменов по ледолазанию 2003г.</t>
  </si>
  <si>
    <t>Кубок Мира К=1</t>
  </si>
  <si>
    <t>Чемпионат России   К=1</t>
  </si>
  <si>
    <t>Чемпионат Башкирии К=0.4</t>
  </si>
  <si>
    <t>Чемпионат Москвы 2    К=0.8</t>
  </si>
  <si>
    <t>Чемпионат Кузбасса К=0.7</t>
  </si>
  <si>
    <t>Чемпионат Мира К=1</t>
  </si>
  <si>
    <t>8м-80</t>
  </si>
  <si>
    <t>2м-80</t>
  </si>
  <si>
    <t>4м-44</t>
  </si>
  <si>
    <t>1м-100</t>
  </si>
  <si>
    <t>1м-140</t>
  </si>
  <si>
    <t>8м-40</t>
  </si>
  <si>
    <t>1м-80</t>
  </si>
  <si>
    <t>15м-22</t>
  </si>
  <si>
    <t>6м-92</t>
  </si>
  <si>
    <t>3м-65</t>
  </si>
  <si>
    <t>11м-62</t>
  </si>
  <si>
    <t>5м-40.8</t>
  </si>
  <si>
    <t>5м-35.7</t>
  </si>
  <si>
    <t>5м-51</t>
  </si>
  <si>
    <t>4м-55</t>
  </si>
  <si>
    <t>2м-32</t>
  </si>
  <si>
    <t>3м-52</t>
  </si>
  <si>
    <t>3м-45.5</t>
  </si>
  <si>
    <t>Якимова Надежда</t>
  </si>
  <si>
    <t>2м-120</t>
  </si>
  <si>
    <t>9м-37</t>
  </si>
  <si>
    <t>7м-43</t>
  </si>
  <si>
    <t>1м-40</t>
  </si>
  <si>
    <t>6м-37.6</t>
  </si>
  <si>
    <t>1м-70</t>
  </si>
  <si>
    <t>16м-18</t>
  </si>
  <si>
    <t>3м-26</t>
  </si>
  <si>
    <t>2м-64</t>
  </si>
  <si>
    <t>6м-47</t>
  </si>
  <si>
    <t>11м-31</t>
  </si>
  <si>
    <t>8м-32</t>
  </si>
  <si>
    <t>2м-56</t>
  </si>
  <si>
    <t>13м-26</t>
  </si>
  <si>
    <t>16м-26</t>
  </si>
  <si>
    <t>4м-38.5</t>
  </si>
  <si>
    <t>17м-18</t>
  </si>
  <si>
    <t>14м-24</t>
  </si>
  <si>
    <t>6м-18.8</t>
  </si>
  <si>
    <t>12м-22.4</t>
  </si>
  <si>
    <t>9м-25.9</t>
  </si>
  <si>
    <t>Пахомова Полина</t>
  </si>
  <si>
    <t>10м-34</t>
  </si>
  <si>
    <t>4м-22</t>
  </si>
  <si>
    <t>8м-28.0</t>
  </si>
  <si>
    <t>8м-16</t>
  </si>
  <si>
    <t>7м-34.4</t>
  </si>
  <si>
    <t>12м-28</t>
  </si>
  <si>
    <t>Раджабова Мария</t>
  </si>
  <si>
    <t>13м-18.2</t>
  </si>
  <si>
    <t>Куруц Елена</t>
  </si>
  <si>
    <t>9м-29.6</t>
  </si>
  <si>
    <t>10м-27.2</t>
  </si>
  <si>
    <t>7м-30.1</t>
  </si>
  <si>
    <t>Портнова Мария</t>
  </si>
  <si>
    <t>5м-20.4</t>
  </si>
  <si>
    <t>6м-32.9</t>
  </si>
  <si>
    <t>Злоказова Наталья</t>
  </si>
  <si>
    <t>14м-16.8</t>
  </si>
  <si>
    <t>7м-17.2</t>
  </si>
  <si>
    <t>15м-15.4</t>
  </si>
  <si>
    <t>11м-24.8</t>
  </si>
  <si>
    <t>Богданова Евгения</t>
  </si>
  <si>
    <t>Ангарск</t>
  </si>
  <si>
    <t>10м-23.8</t>
  </si>
  <si>
    <t>Чиркова Татьяна</t>
  </si>
  <si>
    <t>11м-21.7</t>
  </si>
  <si>
    <t>Полоскова Светлана</t>
  </si>
  <si>
    <t>Северодвинск</t>
  </si>
  <si>
    <t>13м-20,8</t>
  </si>
  <si>
    <t>Слободина Елена</t>
  </si>
  <si>
    <t>12м-19.6</t>
  </si>
  <si>
    <t>18м-16</t>
  </si>
  <si>
    <t>Вербицкая Наталья</t>
  </si>
  <si>
    <t>9м-14.8</t>
  </si>
  <si>
    <t>Черешнева Венера</t>
  </si>
  <si>
    <t>Красноярск</t>
  </si>
  <si>
    <t>16м-14</t>
  </si>
  <si>
    <t>Наговицына Наталья</t>
  </si>
  <si>
    <t>10м-13.6</t>
  </si>
  <si>
    <t>РЕЙТИНГ Российских спортсменов по ледолазанию на 2006г.</t>
  </si>
  <si>
    <t>Румыния Бустени</t>
  </si>
  <si>
    <t>Норвегия Хемседал</t>
  </si>
  <si>
    <t>8 стартов</t>
  </si>
  <si>
    <t>6 стартов</t>
  </si>
  <si>
    <t>Головина Валентина</t>
  </si>
  <si>
    <t>Самофеева Анна</t>
  </si>
  <si>
    <t>Н.Тагил</t>
  </si>
  <si>
    <t>Шустова Вероника</t>
  </si>
  <si>
    <t>Уфа</t>
  </si>
  <si>
    <t>Тарасенко Екатерина</t>
  </si>
  <si>
    <t>Шустова Алина</t>
  </si>
  <si>
    <t>РЕЙТИНГ Российских спортсменов по ледолазанию на 2007г.</t>
  </si>
  <si>
    <t>Румыния Бустени Кубок</t>
  </si>
  <si>
    <t>Румыния Бустени Чемпионат</t>
  </si>
  <si>
    <t>Ильиных Ольга</t>
  </si>
  <si>
    <t>Петрова Елена</t>
  </si>
  <si>
    <t>Струлевич Янолина</t>
  </si>
  <si>
    <t>Бердыкаева Юлия</t>
  </si>
  <si>
    <t>Безбородова Наталья</t>
  </si>
  <si>
    <t>Сергеева Наталья</t>
  </si>
  <si>
    <t>РЕЙТИНГ Российских спортсменов по ледолазанию на 2009г.</t>
  </si>
  <si>
    <t>Словения Мойстрания</t>
  </si>
  <si>
    <t>Румыния Буштени</t>
  </si>
  <si>
    <t>Томская обл</t>
  </si>
  <si>
    <t>Каменск-Ур</t>
  </si>
  <si>
    <t xml:space="preserve"> Финал кубка России Архан-гельск</t>
  </si>
  <si>
    <t>Болдырева Екатерина</t>
  </si>
  <si>
    <t>Красавина Мария</t>
  </si>
  <si>
    <t>Борзова Анна</t>
  </si>
  <si>
    <t>Тимофеева Анастасия</t>
  </si>
  <si>
    <t>Лугинина Ольга</t>
  </si>
  <si>
    <t>Шипачева Екатерина</t>
  </si>
  <si>
    <t>Мавринская Агата</t>
  </si>
  <si>
    <t>Микрюкова Любовь</t>
  </si>
  <si>
    <t>Силина Елена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</si>
</sst>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;[Red]0.0"/>
  </numFmts>
  <fonts count="37">
    <font>
      <sz val="10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color indexed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Arial Cyr"/>
      <family val="0"/>
    </font>
    <font>
      <b/>
      <i/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3" fillId="24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25" borderId="10" xfId="0" applyFill="1" applyBorder="1" applyAlignment="1">
      <alignment vertical="distributed"/>
    </xf>
    <xf numFmtId="0" fontId="0" fillId="25" borderId="10" xfId="0" applyFill="1" applyBorder="1" applyAlignment="1">
      <alignment horizontal="center" vertical="distributed"/>
    </xf>
    <xf numFmtId="0" fontId="0" fillId="25" borderId="10" xfId="0" applyNumberFormat="1" applyFill="1" applyBorder="1" applyAlignment="1">
      <alignment horizontal="center" vertical="distributed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8" borderId="10" xfId="0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8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8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3" fillId="8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14" fillId="8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26" borderId="12" xfId="0" applyFill="1" applyBorder="1" applyAlignment="1">
      <alignment vertical="distributed"/>
    </xf>
    <xf numFmtId="0" fontId="0" fillId="26" borderId="13" xfId="0" applyFill="1" applyBorder="1" applyAlignment="1">
      <alignment horizontal="center" vertical="distributed"/>
    </xf>
    <xf numFmtId="0" fontId="0" fillId="26" borderId="14" xfId="0" applyFill="1" applyBorder="1" applyAlignment="1">
      <alignment vertical="distributed"/>
    </xf>
    <xf numFmtId="0" fontId="0" fillId="26" borderId="14" xfId="0" applyFill="1" applyBorder="1" applyAlignment="1">
      <alignment horizontal="center" vertical="distributed"/>
    </xf>
    <xf numFmtId="0" fontId="0" fillId="26" borderId="15" xfId="0" applyFill="1" applyBorder="1" applyAlignment="1">
      <alignment vertical="distributed"/>
    </xf>
    <xf numFmtId="0" fontId="0" fillId="26" borderId="14" xfId="0" applyNumberFormat="1" applyFill="1" applyBorder="1" applyAlignment="1">
      <alignment horizontal="center" vertical="distributed"/>
    </xf>
    <xf numFmtId="0" fontId="0" fillId="26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20" xfId="0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9" fontId="0" fillId="0" borderId="21" xfId="55" applyFont="1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0" fillId="0" borderId="23" xfId="0" applyNumberFormat="1" applyBorder="1" applyAlignment="1">
      <alignment horizontal="center" vertical="distributed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 horizontal="center"/>
    </xf>
    <xf numFmtId="168" fontId="0" fillId="0" borderId="2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 horizontal="center"/>
    </xf>
    <xf numFmtId="168" fontId="0" fillId="0" borderId="27" xfId="0" applyNumberForma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8" fontId="0" fillId="0" borderId="29" xfId="0" applyNumberFormat="1" applyBorder="1" applyAlignment="1">
      <alignment/>
    </xf>
    <xf numFmtId="0" fontId="0" fillId="0" borderId="18" xfId="0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0" fillId="8" borderId="12" xfId="0" applyFill="1" applyBorder="1" applyAlignment="1">
      <alignment vertical="distributed"/>
    </xf>
    <xf numFmtId="0" fontId="0" fillId="8" borderId="13" xfId="0" applyFill="1" applyBorder="1" applyAlignment="1">
      <alignment horizontal="center" vertical="distributed"/>
    </xf>
    <xf numFmtId="0" fontId="0" fillId="8" borderId="14" xfId="0" applyFill="1" applyBorder="1" applyAlignment="1">
      <alignment vertical="distributed"/>
    </xf>
    <xf numFmtId="0" fontId="0" fillId="8" borderId="14" xfId="0" applyFill="1" applyBorder="1" applyAlignment="1">
      <alignment horizontal="center" vertical="distributed"/>
    </xf>
    <xf numFmtId="0" fontId="0" fillId="8" borderId="15" xfId="0" applyFill="1" applyBorder="1" applyAlignment="1">
      <alignment vertical="distributed"/>
    </xf>
    <xf numFmtId="0" fontId="0" fillId="8" borderId="14" xfId="0" applyNumberFormat="1" applyFill="1" applyBorder="1" applyAlignment="1">
      <alignment horizontal="center" vertical="distributed"/>
    </xf>
    <xf numFmtId="0" fontId="0" fillId="8" borderId="14" xfId="0" applyFill="1" applyBorder="1" applyAlignment="1">
      <alignment horizontal="center"/>
    </xf>
    <xf numFmtId="0" fontId="0" fillId="8" borderId="14" xfId="0" applyFill="1" applyBorder="1" applyAlignment="1">
      <alignment/>
    </xf>
    <xf numFmtId="0" fontId="0" fillId="0" borderId="30" xfId="0" applyBorder="1" applyAlignment="1">
      <alignment/>
    </xf>
    <xf numFmtId="0" fontId="0" fillId="8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0" xfId="0" applyFill="1" applyBorder="1" applyAlignment="1">
      <alignment/>
    </xf>
    <xf numFmtId="0" fontId="5" fillId="8" borderId="10" xfId="0" applyFont="1" applyFill="1" applyBorder="1" applyAlignment="1">
      <alignment vertical="top" wrapText="1"/>
    </xf>
    <xf numFmtId="0" fontId="0" fillId="8" borderId="10" xfId="0" applyFill="1" applyBorder="1" applyAlignment="1">
      <alignment/>
    </xf>
    <xf numFmtId="0" fontId="0" fillId="0" borderId="19" xfId="0" applyBorder="1" applyAlignment="1">
      <alignment/>
    </xf>
    <xf numFmtId="0" fontId="0" fillId="8" borderId="19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7" fillId="0" borderId="10" xfId="0" applyFont="1" applyBorder="1" applyAlignment="1">
      <alignment vertical="top" wrapText="1"/>
    </xf>
    <xf numFmtId="0" fontId="17" fillId="8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distributed"/>
    </xf>
    <xf numFmtId="0" fontId="8" fillId="25" borderId="10" xfId="0" applyFont="1" applyFill="1" applyBorder="1" applyAlignment="1">
      <alignment horizontal="center" vertical="distributed"/>
    </xf>
    <xf numFmtId="0" fontId="8" fillId="25" borderId="10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14" borderId="10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25" borderId="26" xfId="0" applyFont="1" applyFill="1" applyBorder="1" applyAlignment="1">
      <alignment horizontal="center" vertical="distributed"/>
    </xf>
    <xf numFmtId="0" fontId="11" fillId="25" borderId="31" xfId="0" applyFont="1" applyFill="1" applyBorder="1" applyAlignment="1">
      <alignment horizontal="center" vertical="distributed"/>
    </xf>
    <xf numFmtId="0" fontId="11" fillId="8" borderId="14" xfId="0" applyFont="1" applyFill="1" applyBorder="1" applyAlignment="1">
      <alignment horizontal="center" vertical="distributed"/>
    </xf>
    <xf numFmtId="0" fontId="11" fillId="26" borderId="14" xfId="0" applyFont="1" applyFill="1" applyBorder="1" applyAlignment="1">
      <alignment horizontal="center" vertical="distributed"/>
    </xf>
    <xf numFmtId="0" fontId="7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8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77;&#1081;&#1090;&#1080;&#1085;&#1075;%202004%20&#1083;&#1077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-тр"/>
      <sheetName val="ж-л"/>
      <sheetName val="м-тр"/>
      <sheetName val="м-л"/>
      <sheetName val="Лист1"/>
    </sheetNames>
    <sheetDataSet>
      <sheetData sheetId="4"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100</v>
          </cell>
        </row>
        <row r="4">
          <cell r="A4">
            <v>2</v>
          </cell>
          <cell r="B4">
            <v>80</v>
          </cell>
        </row>
        <row r="5">
          <cell r="A5">
            <v>3</v>
          </cell>
          <cell r="B5">
            <v>65</v>
          </cell>
        </row>
        <row r="6">
          <cell r="A6">
            <v>4</v>
          </cell>
          <cell r="B6">
            <v>55</v>
          </cell>
        </row>
        <row r="7">
          <cell r="A7">
            <v>5</v>
          </cell>
          <cell r="B7">
            <v>51</v>
          </cell>
        </row>
        <row r="8">
          <cell r="A8">
            <v>6</v>
          </cell>
          <cell r="B8">
            <v>47</v>
          </cell>
        </row>
        <row r="9">
          <cell r="A9">
            <v>7</v>
          </cell>
          <cell r="B9">
            <v>43</v>
          </cell>
        </row>
        <row r="10">
          <cell r="A10">
            <v>8</v>
          </cell>
          <cell r="B10">
            <v>40</v>
          </cell>
        </row>
        <row r="11">
          <cell r="A11">
            <v>9</v>
          </cell>
          <cell r="B11">
            <v>37</v>
          </cell>
        </row>
        <row r="12">
          <cell r="A12">
            <v>10</v>
          </cell>
          <cell r="B12">
            <v>34</v>
          </cell>
        </row>
        <row r="13">
          <cell r="A13">
            <v>11</v>
          </cell>
          <cell r="B13">
            <v>31</v>
          </cell>
        </row>
        <row r="14">
          <cell r="A14">
            <v>12</v>
          </cell>
          <cell r="B14">
            <v>28</v>
          </cell>
        </row>
        <row r="15">
          <cell r="A15">
            <v>13</v>
          </cell>
          <cell r="B15">
            <v>26</v>
          </cell>
        </row>
        <row r="16">
          <cell r="A16">
            <v>14</v>
          </cell>
          <cell r="B16">
            <v>24</v>
          </cell>
        </row>
        <row r="17">
          <cell r="A17">
            <v>15</v>
          </cell>
          <cell r="B17">
            <v>22</v>
          </cell>
        </row>
        <row r="18">
          <cell r="A18">
            <v>16</v>
          </cell>
          <cell r="B18">
            <v>20</v>
          </cell>
        </row>
        <row r="19">
          <cell r="A19">
            <v>17</v>
          </cell>
          <cell r="B19">
            <v>18</v>
          </cell>
        </row>
        <row r="20">
          <cell r="A20">
            <v>18</v>
          </cell>
          <cell r="B20">
            <v>16</v>
          </cell>
        </row>
        <row r="21">
          <cell r="A21">
            <v>19</v>
          </cell>
          <cell r="B21">
            <v>14</v>
          </cell>
        </row>
        <row r="22">
          <cell r="A22">
            <v>20</v>
          </cell>
          <cell r="B22">
            <v>12</v>
          </cell>
        </row>
        <row r="23">
          <cell r="A23">
            <v>21</v>
          </cell>
          <cell r="B23">
            <v>10</v>
          </cell>
        </row>
        <row r="24">
          <cell r="A24">
            <v>22</v>
          </cell>
          <cell r="B24">
            <v>9</v>
          </cell>
        </row>
        <row r="25">
          <cell r="A25">
            <v>23</v>
          </cell>
          <cell r="B25">
            <v>8</v>
          </cell>
        </row>
        <row r="26">
          <cell r="A26">
            <v>24</v>
          </cell>
          <cell r="B26">
            <v>7</v>
          </cell>
        </row>
        <row r="27">
          <cell r="A27">
            <v>25</v>
          </cell>
          <cell r="B27">
            <v>6</v>
          </cell>
        </row>
        <row r="28">
          <cell r="A28">
            <v>26</v>
          </cell>
          <cell r="B28">
            <v>5</v>
          </cell>
        </row>
        <row r="29">
          <cell r="A29">
            <v>27</v>
          </cell>
          <cell r="B29">
            <v>4</v>
          </cell>
        </row>
        <row r="30">
          <cell r="A30">
            <v>28</v>
          </cell>
          <cell r="B30">
            <v>3</v>
          </cell>
        </row>
        <row r="31">
          <cell r="A31">
            <v>29</v>
          </cell>
          <cell r="B31">
            <v>2</v>
          </cell>
        </row>
        <row r="32">
          <cell r="A32">
            <v>30</v>
          </cell>
          <cell r="B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2" sqref="J12"/>
    </sheetView>
  </sheetViews>
  <sheetFormatPr defaultColWidth="9.00390625" defaultRowHeight="12.75"/>
  <cols>
    <col min="1" max="1" width="6.00390625" style="5" customWidth="1"/>
    <col min="2" max="2" width="22.00390625" style="0" customWidth="1"/>
    <col min="3" max="3" width="13.125" style="66" customWidth="1"/>
    <col min="4" max="4" width="10.625" style="5" customWidth="1"/>
    <col min="5" max="5" width="7.75390625" style="5" customWidth="1"/>
    <col min="6" max="6" width="9.75390625" style="5" customWidth="1"/>
    <col min="7" max="7" width="6.625" style="5" customWidth="1"/>
    <col min="8" max="8" width="9.125" style="5" customWidth="1"/>
    <col min="9" max="9" width="6.625" style="5" customWidth="1"/>
    <col min="10" max="10" width="8.375" style="5" customWidth="1"/>
    <col min="11" max="11" width="6.375" style="5" customWidth="1"/>
    <col min="12" max="12" width="7.375" style="5" customWidth="1"/>
    <col min="13" max="13" width="6.375" style="5" customWidth="1"/>
    <col min="14" max="14" width="9.00390625" style="5" customWidth="1"/>
    <col min="15" max="15" width="6.375" style="5" customWidth="1"/>
    <col min="16" max="16" width="8.125" style="5" customWidth="1"/>
    <col min="17" max="17" width="6.375" style="5" customWidth="1"/>
    <col min="18" max="18" width="9.00390625" style="5" customWidth="1"/>
    <col min="19" max="19" width="6.375" style="5" customWidth="1"/>
    <col min="20" max="20" width="10.875" style="5" customWidth="1"/>
    <col min="21" max="21" width="6.375" style="5" customWidth="1"/>
    <col min="22" max="22" width="11.375" style="5" customWidth="1"/>
    <col min="23" max="24" width="6.375" style="5" customWidth="1"/>
    <col min="25" max="25" width="7.375" style="5" customWidth="1"/>
  </cols>
  <sheetData>
    <row r="1" spans="1:9" ht="18">
      <c r="A1" s="26" t="s">
        <v>213</v>
      </c>
      <c r="B1" s="25"/>
      <c r="C1" s="25"/>
      <c r="D1" s="26"/>
      <c r="E1" s="26"/>
      <c r="F1" s="26"/>
      <c r="G1" s="26"/>
      <c r="H1" s="26"/>
      <c r="I1" s="26"/>
    </row>
    <row r="2" spans="1:9" ht="18">
      <c r="A2" s="165" t="s">
        <v>1</v>
      </c>
      <c r="B2" s="25"/>
      <c r="C2" s="25"/>
      <c r="D2" s="26"/>
      <c r="E2" s="26"/>
      <c r="F2" s="26"/>
      <c r="G2" s="26"/>
      <c r="H2" s="26"/>
      <c r="I2" s="26"/>
    </row>
    <row r="3" spans="1:25" ht="60">
      <c r="A3" s="30" t="s">
        <v>2</v>
      </c>
      <c r="B3" s="30" t="s">
        <v>3</v>
      </c>
      <c r="C3" s="30" t="s">
        <v>4</v>
      </c>
      <c r="D3" s="35" t="s">
        <v>46</v>
      </c>
      <c r="E3" s="158" t="s">
        <v>6</v>
      </c>
      <c r="F3" s="35" t="s">
        <v>214</v>
      </c>
      <c r="G3" s="158" t="s">
        <v>6</v>
      </c>
      <c r="H3" s="35" t="s">
        <v>215</v>
      </c>
      <c r="I3" s="158" t="s">
        <v>6</v>
      </c>
      <c r="J3" s="32" t="s">
        <v>216</v>
      </c>
      <c r="K3" s="158" t="s">
        <v>6</v>
      </c>
      <c r="L3" s="32" t="s">
        <v>49</v>
      </c>
      <c r="M3" s="158" t="s">
        <v>6</v>
      </c>
      <c r="N3" s="34" t="s">
        <v>75</v>
      </c>
      <c r="O3" s="158" t="s">
        <v>6</v>
      </c>
      <c r="P3" s="35" t="s">
        <v>50</v>
      </c>
      <c r="Q3" s="158" t="s">
        <v>6</v>
      </c>
      <c r="R3" s="35" t="s">
        <v>217</v>
      </c>
      <c r="S3" s="158" t="s">
        <v>6</v>
      </c>
      <c r="T3" s="32" t="s">
        <v>53</v>
      </c>
      <c r="U3" s="158" t="s">
        <v>6</v>
      </c>
      <c r="V3" s="35" t="s">
        <v>218</v>
      </c>
      <c r="W3" s="158" t="s">
        <v>6</v>
      </c>
      <c r="X3" s="157" t="s">
        <v>10</v>
      </c>
      <c r="Y3" s="157" t="s">
        <v>54</v>
      </c>
    </row>
    <row r="4" spans="1:25" ht="12.75">
      <c r="A4" s="38"/>
      <c r="B4" s="171" t="s">
        <v>11</v>
      </c>
      <c r="C4" s="172"/>
      <c r="D4" s="159">
        <v>0.4</v>
      </c>
      <c r="E4" s="160"/>
      <c r="F4" s="160">
        <v>0.3</v>
      </c>
      <c r="G4" s="160"/>
      <c r="H4" s="160">
        <v>0.3</v>
      </c>
      <c r="I4" s="38"/>
      <c r="J4" s="159">
        <v>0.2</v>
      </c>
      <c r="K4" s="160"/>
      <c r="L4" s="160">
        <v>0.3</v>
      </c>
      <c r="M4" s="160"/>
      <c r="N4" s="161">
        <v>0.2</v>
      </c>
      <c r="O4" s="41"/>
      <c r="P4" s="161">
        <v>0.5</v>
      </c>
      <c r="Q4" s="41"/>
      <c r="R4" s="161">
        <v>0.2</v>
      </c>
      <c r="S4" s="41"/>
      <c r="T4" s="161">
        <v>1</v>
      </c>
      <c r="U4" s="41"/>
      <c r="V4" s="42">
        <v>0.4</v>
      </c>
      <c r="W4" s="41"/>
      <c r="X4" s="41"/>
      <c r="Y4" s="41"/>
    </row>
    <row r="5" spans="1:25" ht="14.25" customHeight="1">
      <c r="A5" s="166">
        <v>1</v>
      </c>
      <c r="B5" s="43" t="s">
        <v>55</v>
      </c>
      <c r="C5" s="44" t="s">
        <v>13</v>
      </c>
      <c r="D5" s="45">
        <v>1</v>
      </c>
      <c r="E5" s="90">
        <v>40</v>
      </c>
      <c r="F5" s="45">
        <v>1</v>
      </c>
      <c r="G5" s="90">
        <v>30</v>
      </c>
      <c r="H5" s="45">
        <v>1</v>
      </c>
      <c r="I5" s="90">
        <v>30</v>
      </c>
      <c r="J5" s="45">
        <v>2</v>
      </c>
      <c r="K5" s="90">
        <v>16</v>
      </c>
      <c r="L5" s="45"/>
      <c r="M5" s="90"/>
      <c r="N5" s="47"/>
      <c r="O5" s="90"/>
      <c r="P5" s="45">
        <v>1</v>
      </c>
      <c r="Q5" s="90">
        <v>50</v>
      </c>
      <c r="R5" s="45"/>
      <c r="S5" s="90"/>
      <c r="T5" s="45">
        <v>1</v>
      </c>
      <c r="U5" s="91">
        <v>100</v>
      </c>
      <c r="V5" s="45"/>
      <c r="W5" s="90"/>
      <c r="X5" s="90">
        <f aca="true" t="shared" si="0" ref="X5:X41">E5+G5+I5+K5+M5+O5+Q5+S5+U5+W5</f>
        <v>266</v>
      </c>
      <c r="Y5" s="167"/>
    </row>
    <row r="6" spans="1:25" ht="14.25" customHeight="1">
      <c r="A6" s="166">
        <v>2</v>
      </c>
      <c r="B6" s="51" t="s">
        <v>14</v>
      </c>
      <c r="C6" s="44" t="s">
        <v>15</v>
      </c>
      <c r="D6" s="45"/>
      <c r="E6" s="90"/>
      <c r="F6" s="45">
        <v>3</v>
      </c>
      <c r="G6" s="90">
        <v>19.5</v>
      </c>
      <c r="H6" s="45">
        <v>2</v>
      </c>
      <c r="I6" s="90">
        <v>24</v>
      </c>
      <c r="J6" s="45">
        <v>1</v>
      </c>
      <c r="K6" s="90">
        <v>20</v>
      </c>
      <c r="L6" s="45">
        <v>1</v>
      </c>
      <c r="M6" s="90">
        <v>30</v>
      </c>
      <c r="N6" s="47"/>
      <c r="O6" s="90"/>
      <c r="P6" s="45">
        <v>2</v>
      </c>
      <c r="Q6" s="90">
        <v>40</v>
      </c>
      <c r="R6" s="45"/>
      <c r="S6" s="90"/>
      <c r="T6" s="45">
        <v>3</v>
      </c>
      <c r="U6" s="91">
        <v>65</v>
      </c>
      <c r="V6" s="45"/>
      <c r="W6" s="90"/>
      <c r="X6" s="90">
        <f t="shared" si="0"/>
        <v>198.5</v>
      </c>
      <c r="Y6" s="168"/>
    </row>
    <row r="7" spans="1:25" ht="14.25" customHeight="1">
      <c r="A7" s="166">
        <v>3</v>
      </c>
      <c r="B7" s="53" t="s">
        <v>57</v>
      </c>
      <c r="C7" s="54" t="s">
        <v>27</v>
      </c>
      <c r="D7" s="45"/>
      <c r="E7" s="90"/>
      <c r="F7" s="45">
        <v>2</v>
      </c>
      <c r="G7" s="90">
        <v>24</v>
      </c>
      <c r="H7" s="45"/>
      <c r="I7" s="90"/>
      <c r="J7" s="45"/>
      <c r="K7" s="90"/>
      <c r="L7" s="45"/>
      <c r="M7" s="90"/>
      <c r="N7" s="47"/>
      <c r="O7" s="90"/>
      <c r="P7" s="162">
        <v>3</v>
      </c>
      <c r="Q7" s="90">
        <v>32.5</v>
      </c>
      <c r="R7" s="45">
        <v>1</v>
      </c>
      <c r="S7" s="90">
        <v>20</v>
      </c>
      <c r="T7" s="45">
        <v>5</v>
      </c>
      <c r="U7" s="91">
        <v>51</v>
      </c>
      <c r="V7" s="45">
        <v>1</v>
      </c>
      <c r="W7" s="90">
        <v>40</v>
      </c>
      <c r="X7" s="90">
        <f t="shared" si="0"/>
        <v>167.5</v>
      </c>
      <c r="Y7" s="168"/>
    </row>
    <row r="8" spans="1:25" ht="14.25" customHeight="1">
      <c r="A8" s="166">
        <v>4</v>
      </c>
      <c r="B8" s="43" t="s">
        <v>34</v>
      </c>
      <c r="C8" s="44" t="s">
        <v>13</v>
      </c>
      <c r="D8" s="45">
        <v>2</v>
      </c>
      <c r="E8" s="90">
        <v>32</v>
      </c>
      <c r="F8" s="45"/>
      <c r="G8" s="90"/>
      <c r="H8" s="45">
        <v>6</v>
      </c>
      <c r="I8" s="90">
        <v>14.1</v>
      </c>
      <c r="J8" s="45"/>
      <c r="K8" s="90"/>
      <c r="L8" s="45">
        <v>8</v>
      </c>
      <c r="M8" s="90">
        <v>12</v>
      </c>
      <c r="N8" s="47"/>
      <c r="O8" s="90"/>
      <c r="P8" s="45"/>
      <c r="Q8" s="90"/>
      <c r="R8" s="45"/>
      <c r="S8" s="90"/>
      <c r="T8" s="45">
        <v>2</v>
      </c>
      <c r="U8" s="91">
        <v>80</v>
      </c>
      <c r="V8" s="45"/>
      <c r="W8" s="90"/>
      <c r="X8" s="90">
        <f t="shared" si="0"/>
        <v>138.1</v>
      </c>
      <c r="Y8" s="167"/>
    </row>
    <row r="9" spans="1:25" ht="14.25" customHeight="1">
      <c r="A9" s="166">
        <v>5</v>
      </c>
      <c r="B9" s="43" t="s">
        <v>40</v>
      </c>
      <c r="C9" s="44" t="s">
        <v>15</v>
      </c>
      <c r="D9" s="52"/>
      <c r="E9" s="90"/>
      <c r="F9" s="45"/>
      <c r="G9" s="90"/>
      <c r="H9" s="45"/>
      <c r="I9" s="90"/>
      <c r="J9" s="45"/>
      <c r="K9" s="90"/>
      <c r="L9" s="45">
        <v>2</v>
      </c>
      <c r="M9" s="90">
        <v>24</v>
      </c>
      <c r="N9" s="47">
        <v>1</v>
      </c>
      <c r="O9" s="90">
        <v>20</v>
      </c>
      <c r="P9" s="45">
        <v>6</v>
      </c>
      <c r="Q9" s="90">
        <v>23.5</v>
      </c>
      <c r="R9" s="45"/>
      <c r="S9" s="90"/>
      <c r="T9" s="45">
        <v>12</v>
      </c>
      <c r="U9" s="91">
        <v>28</v>
      </c>
      <c r="V9" s="45">
        <v>4</v>
      </c>
      <c r="W9" s="90">
        <v>22</v>
      </c>
      <c r="X9" s="90">
        <f t="shared" si="0"/>
        <v>117.5</v>
      </c>
      <c r="Y9" s="90"/>
    </row>
    <row r="10" spans="1:25" ht="14.25" customHeight="1">
      <c r="A10" s="166">
        <v>6</v>
      </c>
      <c r="B10" s="53" t="s">
        <v>219</v>
      </c>
      <c r="C10" s="54" t="s">
        <v>22</v>
      </c>
      <c r="D10" s="52"/>
      <c r="E10" s="90"/>
      <c r="F10" s="45"/>
      <c r="G10" s="90"/>
      <c r="H10" s="45"/>
      <c r="I10" s="90"/>
      <c r="J10" s="45"/>
      <c r="K10" s="90"/>
      <c r="L10" s="45">
        <v>4</v>
      </c>
      <c r="M10" s="90">
        <v>16.5</v>
      </c>
      <c r="N10" s="56"/>
      <c r="O10" s="90"/>
      <c r="P10" s="45">
        <v>5</v>
      </c>
      <c r="Q10" s="90">
        <v>25.5</v>
      </c>
      <c r="R10" s="45"/>
      <c r="S10" s="90"/>
      <c r="T10" s="45">
        <v>6</v>
      </c>
      <c r="U10" s="91">
        <v>47</v>
      </c>
      <c r="V10" s="45">
        <v>3</v>
      </c>
      <c r="W10" s="90">
        <v>26</v>
      </c>
      <c r="X10" s="90">
        <f t="shared" si="0"/>
        <v>115</v>
      </c>
      <c r="Y10" s="90"/>
    </row>
    <row r="11" spans="1:25" ht="14.25" customHeight="1">
      <c r="A11" s="166">
        <v>7</v>
      </c>
      <c r="B11" s="179" t="s">
        <v>63</v>
      </c>
      <c r="C11" s="44" t="s">
        <v>22</v>
      </c>
      <c r="D11" s="45">
        <v>3</v>
      </c>
      <c r="E11" s="90">
        <v>26</v>
      </c>
      <c r="F11" s="45">
        <v>4</v>
      </c>
      <c r="G11" s="90">
        <v>16.5</v>
      </c>
      <c r="H11" s="182">
        <v>7</v>
      </c>
      <c r="I11" s="180">
        <v>12.9</v>
      </c>
      <c r="J11" s="52"/>
      <c r="K11" s="90"/>
      <c r="L11" s="45">
        <v>5</v>
      </c>
      <c r="M11" s="90">
        <v>15.3</v>
      </c>
      <c r="N11" s="47"/>
      <c r="O11" s="90"/>
      <c r="P11" s="45"/>
      <c r="Q11" s="90"/>
      <c r="R11" s="45"/>
      <c r="S11" s="90"/>
      <c r="T11" s="45">
        <v>9</v>
      </c>
      <c r="U11" s="91">
        <v>37</v>
      </c>
      <c r="V11" s="45"/>
      <c r="W11" s="90"/>
      <c r="X11" s="90">
        <f t="shared" si="0"/>
        <v>107.7</v>
      </c>
      <c r="Y11" s="168"/>
    </row>
    <row r="12" spans="1:25" ht="14.25" customHeight="1">
      <c r="A12" s="166">
        <v>8</v>
      </c>
      <c r="B12" s="181" t="s">
        <v>80</v>
      </c>
      <c r="C12" s="63" t="s">
        <v>13</v>
      </c>
      <c r="D12" s="45"/>
      <c r="E12" s="90"/>
      <c r="F12" s="45"/>
      <c r="G12" s="90"/>
      <c r="H12" s="45"/>
      <c r="I12" s="90"/>
      <c r="J12" s="45"/>
      <c r="K12" s="90"/>
      <c r="L12" s="45">
        <v>3</v>
      </c>
      <c r="M12" s="90">
        <v>19.5</v>
      </c>
      <c r="N12" s="47"/>
      <c r="O12" s="90"/>
      <c r="P12" s="162">
        <v>4</v>
      </c>
      <c r="Q12" s="90">
        <v>27.5</v>
      </c>
      <c r="R12" s="45"/>
      <c r="S12" s="90"/>
      <c r="T12" s="45">
        <v>18</v>
      </c>
      <c r="U12" s="91">
        <v>16</v>
      </c>
      <c r="V12" s="45">
        <v>2</v>
      </c>
      <c r="W12" s="90">
        <v>32</v>
      </c>
      <c r="X12" s="90">
        <f t="shared" si="0"/>
        <v>95</v>
      </c>
      <c r="Y12" s="168"/>
    </row>
    <row r="13" spans="1:25" ht="14.25" customHeight="1">
      <c r="A13" s="166">
        <v>9</v>
      </c>
      <c r="B13" s="53" t="s">
        <v>73</v>
      </c>
      <c r="C13" s="54" t="s">
        <v>22</v>
      </c>
      <c r="D13" s="45">
        <v>4</v>
      </c>
      <c r="E13" s="90">
        <v>22</v>
      </c>
      <c r="F13" s="45"/>
      <c r="G13" s="90"/>
      <c r="H13" s="45">
        <v>4</v>
      </c>
      <c r="I13" s="90">
        <v>16.5</v>
      </c>
      <c r="J13" s="45"/>
      <c r="K13" s="90"/>
      <c r="L13" s="45"/>
      <c r="M13" s="90"/>
      <c r="N13" s="45"/>
      <c r="O13" s="90"/>
      <c r="P13" s="45"/>
      <c r="Q13" s="90"/>
      <c r="R13" s="45"/>
      <c r="S13" s="90"/>
      <c r="T13" s="45">
        <v>8</v>
      </c>
      <c r="U13" s="91">
        <v>40</v>
      </c>
      <c r="V13" s="45"/>
      <c r="W13" s="90"/>
      <c r="X13" s="90">
        <f t="shared" si="0"/>
        <v>78.5</v>
      </c>
      <c r="Y13" s="90"/>
    </row>
    <row r="14" spans="1:25" ht="14.25" customHeight="1">
      <c r="A14" s="166">
        <v>10</v>
      </c>
      <c r="B14" s="43" t="s">
        <v>224</v>
      </c>
      <c r="C14" s="44" t="s">
        <v>27</v>
      </c>
      <c r="D14" s="45"/>
      <c r="E14" s="90"/>
      <c r="F14" s="45"/>
      <c r="G14" s="90"/>
      <c r="H14" s="45"/>
      <c r="I14" s="90"/>
      <c r="J14" s="45"/>
      <c r="K14" s="90"/>
      <c r="L14" s="45"/>
      <c r="M14" s="90"/>
      <c r="N14" s="47"/>
      <c r="O14" s="90"/>
      <c r="P14" s="45">
        <v>10</v>
      </c>
      <c r="Q14" s="90">
        <v>17</v>
      </c>
      <c r="R14" s="45">
        <v>2</v>
      </c>
      <c r="S14" s="90">
        <v>16</v>
      </c>
      <c r="T14" s="45">
        <v>14</v>
      </c>
      <c r="U14" s="91">
        <v>24</v>
      </c>
      <c r="V14" s="45">
        <v>8</v>
      </c>
      <c r="W14" s="90">
        <v>16</v>
      </c>
      <c r="X14" s="90">
        <f t="shared" si="0"/>
        <v>73</v>
      </c>
      <c r="Y14" s="168"/>
    </row>
    <row r="15" spans="1:25" ht="14.25" customHeight="1">
      <c r="A15" s="166">
        <v>11</v>
      </c>
      <c r="B15" s="53" t="s">
        <v>64</v>
      </c>
      <c r="C15" s="57" t="s">
        <v>65</v>
      </c>
      <c r="D15" s="52">
        <v>6</v>
      </c>
      <c r="E15" s="90">
        <v>18.8</v>
      </c>
      <c r="F15" s="45"/>
      <c r="G15" s="90"/>
      <c r="H15" s="45">
        <v>3</v>
      </c>
      <c r="I15" s="90">
        <v>19.5</v>
      </c>
      <c r="J15" s="45"/>
      <c r="K15" s="90"/>
      <c r="L15" s="45">
        <v>9</v>
      </c>
      <c r="M15" s="90">
        <v>11.1</v>
      </c>
      <c r="N15" s="47"/>
      <c r="O15" s="90"/>
      <c r="P15" s="45"/>
      <c r="Q15" s="90"/>
      <c r="R15" s="45"/>
      <c r="S15" s="90"/>
      <c r="T15" s="45"/>
      <c r="U15" s="90"/>
      <c r="V15" s="45">
        <v>5</v>
      </c>
      <c r="W15" s="90">
        <v>20.4</v>
      </c>
      <c r="X15" s="90">
        <f t="shared" si="0"/>
        <v>69.8</v>
      </c>
      <c r="Y15" s="168"/>
    </row>
    <row r="16" spans="1:25" ht="14.25" customHeight="1">
      <c r="A16" s="166">
        <v>12</v>
      </c>
      <c r="B16" s="43" t="s">
        <v>24</v>
      </c>
      <c r="C16" s="44" t="s">
        <v>25</v>
      </c>
      <c r="D16" s="52">
        <v>5</v>
      </c>
      <c r="E16" s="90">
        <v>20.4</v>
      </c>
      <c r="F16" s="45"/>
      <c r="G16" s="90"/>
      <c r="H16" s="45">
        <v>5</v>
      </c>
      <c r="I16" s="90">
        <v>15.3</v>
      </c>
      <c r="J16" s="45">
        <v>4</v>
      </c>
      <c r="K16" s="90">
        <v>11</v>
      </c>
      <c r="L16" s="45">
        <v>7</v>
      </c>
      <c r="M16" s="90">
        <v>12.9</v>
      </c>
      <c r="N16" s="47"/>
      <c r="O16" s="90"/>
      <c r="P16" s="45"/>
      <c r="Q16" s="90"/>
      <c r="R16" s="45"/>
      <c r="S16" s="90"/>
      <c r="T16" s="45"/>
      <c r="U16" s="90"/>
      <c r="V16" s="45"/>
      <c r="W16" s="90"/>
      <c r="X16" s="90">
        <f t="shared" si="0"/>
        <v>59.6</v>
      </c>
      <c r="Y16" s="167"/>
    </row>
    <row r="17" spans="1:25" ht="14.25" customHeight="1">
      <c r="A17" s="166">
        <v>13</v>
      </c>
      <c r="B17" s="43" t="s">
        <v>67</v>
      </c>
      <c r="C17" s="44" t="s">
        <v>68</v>
      </c>
      <c r="D17" s="45"/>
      <c r="E17" s="90"/>
      <c r="F17" s="45"/>
      <c r="G17" s="90"/>
      <c r="H17" s="45"/>
      <c r="I17" s="90"/>
      <c r="J17" s="45">
        <v>3</v>
      </c>
      <c r="K17" s="90">
        <v>13</v>
      </c>
      <c r="L17" s="45"/>
      <c r="M17" s="90"/>
      <c r="N17" s="56">
        <v>2</v>
      </c>
      <c r="O17" s="90">
        <v>16</v>
      </c>
      <c r="P17" s="162"/>
      <c r="Q17" s="90"/>
      <c r="R17" s="47">
        <v>5</v>
      </c>
      <c r="S17" s="90">
        <v>10.2</v>
      </c>
      <c r="T17" s="45">
        <v>16</v>
      </c>
      <c r="U17" s="91">
        <v>20</v>
      </c>
      <c r="V17" s="45"/>
      <c r="W17" s="90"/>
      <c r="X17" s="90">
        <f t="shared" si="0"/>
        <v>59.2</v>
      </c>
      <c r="Y17" s="168"/>
    </row>
    <row r="18" spans="1:25" ht="14.25" customHeight="1">
      <c r="A18" s="166">
        <v>14</v>
      </c>
      <c r="B18" s="53" t="s">
        <v>86</v>
      </c>
      <c r="C18" s="57" t="s">
        <v>56</v>
      </c>
      <c r="D18" s="52"/>
      <c r="E18" s="90"/>
      <c r="F18" s="45"/>
      <c r="G18" s="90"/>
      <c r="H18" s="45"/>
      <c r="I18" s="90"/>
      <c r="J18" s="45"/>
      <c r="K18" s="90"/>
      <c r="L18" s="45">
        <v>14</v>
      </c>
      <c r="M18" s="90">
        <v>7.2</v>
      </c>
      <c r="N18" s="56"/>
      <c r="O18" s="90"/>
      <c r="P18" s="45">
        <v>11</v>
      </c>
      <c r="Q18" s="90">
        <v>15.5</v>
      </c>
      <c r="R18" s="47">
        <v>4</v>
      </c>
      <c r="S18" s="90">
        <v>11</v>
      </c>
      <c r="T18" s="45">
        <v>15</v>
      </c>
      <c r="U18" s="91">
        <v>22</v>
      </c>
      <c r="V18" s="45"/>
      <c r="W18" s="90"/>
      <c r="X18" s="90">
        <f t="shared" si="0"/>
        <v>55.7</v>
      </c>
      <c r="Y18" s="90"/>
    </row>
    <row r="19" spans="1:25" ht="14.25" customHeight="1">
      <c r="A19" s="166">
        <v>15</v>
      </c>
      <c r="B19" s="53" t="s">
        <v>62</v>
      </c>
      <c r="C19" s="54" t="s">
        <v>13</v>
      </c>
      <c r="D19" s="45"/>
      <c r="E19" s="90"/>
      <c r="F19" s="45"/>
      <c r="G19" s="90"/>
      <c r="H19" s="45"/>
      <c r="I19" s="90"/>
      <c r="J19" s="45"/>
      <c r="K19" s="90"/>
      <c r="L19" s="45"/>
      <c r="M19" s="90"/>
      <c r="N19" s="45"/>
      <c r="O19" s="90"/>
      <c r="P19" s="45"/>
      <c r="Q19" s="90"/>
      <c r="R19" s="45"/>
      <c r="S19" s="90"/>
      <c r="T19" s="45">
        <v>4</v>
      </c>
      <c r="U19" s="91">
        <v>55</v>
      </c>
      <c r="V19" s="45"/>
      <c r="W19" s="90"/>
      <c r="X19" s="90">
        <f t="shared" si="0"/>
        <v>55</v>
      </c>
      <c r="Y19" s="168"/>
    </row>
    <row r="20" spans="1:25" ht="14.25" customHeight="1">
      <c r="A20" s="166">
        <v>16</v>
      </c>
      <c r="B20" s="53" t="s">
        <v>59</v>
      </c>
      <c r="C20" s="57" t="s">
        <v>27</v>
      </c>
      <c r="D20" s="52"/>
      <c r="E20" s="90"/>
      <c r="F20" s="45"/>
      <c r="G20" s="90"/>
      <c r="H20" s="45"/>
      <c r="I20" s="90"/>
      <c r="J20" s="45"/>
      <c r="K20" s="90"/>
      <c r="L20" s="45"/>
      <c r="M20" s="90"/>
      <c r="N20" s="56"/>
      <c r="O20" s="90"/>
      <c r="P20" s="45">
        <v>9</v>
      </c>
      <c r="Q20" s="90">
        <v>18.5</v>
      </c>
      <c r="R20" s="45">
        <v>3</v>
      </c>
      <c r="S20" s="90">
        <v>13</v>
      </c>
      <c r="T20" s="45"/>
      <c r="U20" s="90"/>
      <c r="V20" s="45">
        <v>9</v>
      </c>
      <c r="W20" s="90">
        <v>14.8</v>
      </c>
      <c r="X20" s="90">
        <f t="shared" si="0"/>
        <v>46.3</v>
      </c>
      <c r="Y20" s="168"/>
    </row>
    <row r="21" spans="1:25" ht="14.25" customHeight="1">
      <c r="A21" s="166">
        <v>17</v>
      </c>
      <c r="B21" s="43" t="s">
        <v>61</v>
      </c>
      <c r="C21" s="44" t="s">
        <v>22</v>
      </c>
      <c r="D21" s="45"/>
      <c r="E21" s="90"/>
      <c r="F21" s="45"/>
      <c r="G21" s="90"/>
      <c r="H21" s="45"/>
      <c r="I21" s="90"/>
      <c r="J21" s="45"/>
      <c r="K21" s="90"/>
      <c r="L21" s="45">
        <v>12</v>
      </c>
      <c r="M21" s="90">
        <v>8.4</v>
      </c>
      <c r="N21" s="56"/>
      <c r="O21" s="90"/>
      <c r="P21" s="45"/>
      <c r="Q21" s="90"/>
      <c r="R21" s="45"/>
      <c r="S21" s="90"/>
      <c r="T21" s="45">
        <v>17</v>
      </c>
      <c r="U21" s="91">
        <v>18</v>
      </c>
      <c r="V21" s="45">
        <v>6</v>
      </c>
      <c r="W21" s="90">
        <v>18.8</v>
      </c>
      <c r="X21" s="90">
        <f t="shared" si="0"/>
        <v>45.2</v>
      </c>
      <c r="Y21" s="169"/>
    </row>
    <row r="22" spans="1:25" ht="14.25" customHeight="1">
      <c r="A22" s="166">
        <v>18</v>
      </c>
      <c r="B22" s="43" t="s">
        <v>20</v>
      </c>
      <c r="C22" s="44" t="s">
        <v>13</v>
      </c>
      <c r="D22" s="45"/>
      <c r="E22" s="90"/>
      <c r="F22" s="45"/>
      <c r="G22" s="90"/>
      <c r="H22" s="45"/>
      <c r="I22" s="90"/>
      <c r="J22" s="45"/>
      <c r="K22" s="90"/>
      <c r="L22" s="45"/>
      <c r="M22" s="90"/>
      <c r="N22" s="56"/>
      <c r="O22" s="90"/>
      <c r="P22" s="45"/>
      <c r="Q22" s="90"/>
      <c r="R22" s="45"/>
      <c r="S22" s="90"/>
      <c r="T22" s="45">
        <v>7</v>
      </c>
      <c r="U22" s="91">
        <v>43</v>
      </c>
      <c r="V22" s="45"/>
      <c r="W22" s="90"/>
      <c r="X22" s="90">
        <f t="shared" si="0"/>
        <v>43</v>
      </c>
      <c r="Y22" s="168"/>
    </row>
    <row r="23" spans="1:25" ht="14.25" customHeight="1">
      <c r="A23" s="166">
        <v>19</v>
      </c>
      <c r="B23" s="43" t="s">
        <v>41</v>
      </c>
      <c r="C23" s="44" t="s">
        <v>15</v>
      </c>
      <c r="D23" s="45"/>
      <c r="E23" s="90"/>
      <c r="F23" s="45"/>
      <c r="G23" s="90"/>
      <c r="H23" s="45"/>
      <c r="I23" s="90"/>
      <c r="J23" s="45"/>
      <c r="K23" s="90"/>
      <c r="L23" s="45">
        <v>10</v>
      </c>
      <c r="M23" s="90">
        <v>10.2</v>
      </c>
      <c r="N23" s="47">
        <v>4</v>
      </c>
      <c r="O23" s="90">
        <v>11</v>
      </c>
      <c r="P23" s="162">
        <v>7</v>
      </c>
      <c r="Q23" s="90">
        <v>21.5</v>
      </c>
      <c r="R23" s="45"/>
      <c r="S23" s="90"/>
      <c r="T23" s="45"/>
      <c r="U23" s="90"/>
      <c r="V23" s="45"/>
      <c r="W23" s="90"/>
      <c r="X23" s="90">
        <f t="shared" si="0"/>
        <v>42.7</v>
      </c>
      <c r="Y23" s="168"/>
    </row>
    <row r="24" spans="1:25" ht="14.25" customHeight="1">
      <c r="A24" s="166">
        <v>20</v>
      </c>
      <c r="B24" s="43" t="s">
        <v>226</v>
      </c>
      <c r="C24" s="44" t="s">
        <v>13</v>
      </c>
      <c r="D24" s="52"/>
      <c r="E24" s="90"/>
      <c r="F24" s="45"/>
      <c r="G24" s="90"/>
      <c r="H24" s="45"/>
      <c r="I24" s="90"/>
      <c r="J24" s="45"/>
      <c r="K24" s="90"/>
      <c r="L24" s="45"/>
      <c r="M24" s="90"/>
      <c r="N24" s="47"/>
      <c r="O24" s="90"/>
      <c r="P24" s="45"/>
      <c r="Q24" s="90"/>
      <c r="R24" s="45"/>
      <c r="S24" s="90"/>
      <c r="T24" s="45">
        <v>10</v>
      </c>
      <c r="U24" s="91">
        <v>34</v>
      </c>
      <c r="V24" s="45"/>
      <c r="W24" s="90"/>
      <c r="X24" s="90">
        <f t="shared" si="0"/>
        <v>34</v>
      </c>
      <c r="Y24" s="168"/>
    </row>
    <row r="25" spans="1:25" ht="14.25" customHeight="1">
      <c r="A25" s="166">
        <v>21</v>
      </c>
      <c r="B25" s="61" t="s">
        <v>66</v>
      </c>
      <c r="C25" s="54" t="s">
        <v>13</v>
      </c>
      <c r="D25" s="45"/>
      <c r="E25" s="90"/>
      <c r="F25" s="45"/>
      <c r="G25" s="90"/>
      <c r="H25" s="45"/>
      <c r="I25" s="90"/>
      <c r="J25" s="45"/>
      <c r="K25" s="90"/>
      <c r="L25" s="45"/>
      <c r="M25" s="90"/>
      <c r="N25" s="47"/>
      <c r="O25" s="90"/>
      <c r="P25" s="45"/>
      <c r="Q25" s="90"/>
      <c r="R25" s="45"/>
      <c r="S25" s="90"/>
      <c r="T25" s="45">
        <v>11</v>
      </c>
      <c r="U25" s="91">
        <v>31</v>
      </c>
      <c r="V25" s="45"/>
      <c r="W25" s="90"/>
      <c r="X25" s="90">
        <f t="shared" si="0"/>
        <v>31</v>
      </c>
      <c r="Y25" s="170"/>
    </row>
    <row r="26" spans="1:25" ht="14.25" customHeight="1">
      <c r="A26" s="166">
        <v>22</v>
      </c>
      <c r="B26" s="53" t="s">
        <v>29</v>
      </c>
      <c r="C26" s="57" t="s">
        <v>15</v>
      </c>
      <c r="D26" s="52"/>
      <c r="E26" s="90"/>
      <c r="F26" s="45"/>
      <c r="G26" s="90"/>
      <c r="H26" s="45"/>
      <c r="I26" s="90"/>
      <c r="J26" s="45"/>
      <c r="K26" s="90"/>
      <c r="L26" s="45">
        <v>13</v>
      </c>
      <c r="M26" s="90">
        <v>7.8</v>
      </c>
      <c r="N26" s="47"/>
      <c r="O26" s="90"/>
      <c r="P26" s="45">
        <v>8</v>
      </c>
      <c r="Q26" s="90">
        <v>20</v>
      </c>
      <c r="R26" s="45"/>
      <c r="S26" s="90"/>
      <c r="T26" s="45"/>
      <c r="U26" s="90"/>
      <c r="V26" s="45"/>
      <c r="W26" s="90"/>
      <c r="X26" s="90">
        <f t="shared" si="0"/>
        <v>27.8</v>
      </c>
      <c r="Y26" s="170"/>
    </row>
    <row r="27" spans="1:25" ht="14.25" customHeight="1">
      <c r="A27" s="166">
        <v>23</v>
      </c>
      <c r="B27" s="43" t="s">
        <v>69</v>
      </c>
      <c r="C27" s="44" t="s">
        <v>70</v>
      </c>
      <c r="D27" s="45"/>
      <c r="E27" s="90"/>
      <c r="F27" s="45"/>
      <c r="G27" s="90"/>
      <c r="H27" s="45"/>
      <c r="I27" s="90"/>
      <c r="J27" s="45"/>
      <c r="K27" s="90"/>
      <c r="L27" s="45"/>
      <c r="M27" s="90"/>
      <c r="N27" s="47"/>
      <c r="O27" s="90"/>
      <c r="P27" s="45"/>
      <c r="Q27" s="90"/>
      <c r="R27" s="45"/>
      <c r="S27" s="90"/>
      <c r="T27" s="45">
        <v>13</v>
      </c>
      <c r="U27" s="91">
        <v>26</v>
      </c>
      <c r="V27" s="45"/>
      <c r="W27" s="90"/>
      <c r="X27" s="90">
        <f t="shared" si="0"/>
        <v>26</v>
      </c>
      <c r="Y27" s="168"/>
    </row>
    <row r="28" spans="1:25" ht="14.25" customHeight="1">
      <c r="A28" s="166">
        <v>24</v>
      </c>
      <c r="B28" s="43" t="s">
        <v>84</v>
      </c>
      <c r="C28" s="44" t="s">
        <v>31</v>
      </c>
      <c r="D28" s="45"/>
      <c r="E28" s="90"/>
      <c r="F28" s="45"/>
      <c r="G28" s="90"/>
      <c r="H28" s="45"/>
      <c r="I28" s="90"/>
      <c r="J28" s="45"/>
      <c r="K28" s="90"/>
      <c r="L28" s="45">
        <v>11</v>
      </c>
      <c r="M28" s="90">
        <v>9.3</v>
      </c>
      <c r="N28" s="47"/>
      <c r="O28" s="90"/>
      <c r="P28" s="45"/>
      <c r="Q28" s="90"/>
      <c r="R28" s="45"/>
      <c r="S28" s="90"/>
      <c r="T28" s="45"/>
      <c r="U28" s="90"/>
      <c r="V28" s="45">
        <v>12</v>
      </c>
      <c r="W28" s="90">
        <v>11.2</v>
      </c>
      <c r="X28" s="90">
        <f t="shared" si="0"/>
        <v>20.5</v>
      </c>
      <c r="Y28" s="170"/>
    </row>
    <row r="29" spans="1:25" ht="14.25" customHeight="1">
      <c r="A29" s="166">
        <v>25</v>
      </c>
      <c r="B29" s="62" t="s">
        <v>78</v>
      </c>
      <c r="C29" s="63" t="s">
        <v>79</v>
      </c>
      <c r="D29" s="45"/>
      <c r="E29" s="90"/>
      <c r="F29" s="45"/>
      <c r="G29" s="90"/>
      <c r="H29" s="45"/>
      <c r="I29" s="90"/>
      <c r="J29" s="45"/>
      <c r="K29" s="90"/>
      <c r="L29" s="45"/>
      <c r="M29" s="90"/>
      <c r="N29" s="47">
        <v>5</v>
      </c>
      <c r="O29" s="90">
        <v>10.2</v>
      </c>
      <c r="P29" s="45"/>
      <c r="Q29" s="90"/>
      <c r="R29" s="56">
        <v>6</v>
      </c>
      <c r="S29" s="90">
        <v>9.4</v>
      </c>
      <c r="T29" s="45"/>
      <c r="U29" s="90"/>
      <c r="V29" s="45"/>
      <c r="W29" s="90"/>
      <c r="X29" s="90">
        <f t="shared" si="0"/>
        <v>19.6</v>
      </c>
      <c r="Y29" s="90"/>
    </row>
    <row r="30" spans="1:25" ht="14.25" customHeight="1">
      <c r="A30" s="166">
        <v>26</v>
      </c>
      <c r="B30" s="53" t="s">
        <v>222</v>
      </c>
      <c r="C30" s="54" t="s">
        <v>79</v>
      </c>
      <c r="D30" s="52"/>
      <c r="E30" s="90"/>
      <c r="F30" s="45"/>
      <c r="G30" s="90"/>
      <c r="H30" s="45"/>
      <c r="I30" s="90"/>
      <c r="J30" s="45">
        <v>6</v>
      </c>
      <c r="K30" s="90">
        <v>9.4</v>
      </c>
      <c r="L30" s="45"/>
      <c r="M30" s="90"/>
      <c r="N30" s="56">
        <v>6</v>
      </c>
      <c r="O30" s="90">
        <v>9.4</v>
      </c>
      <c r="P30" s="45"/>
      <c r="Q30" s="90"/>
      <c r="R30" s="45"/>
      <c r="S30" s="90"/>
      <c r="T30" s="45"/>
      <c r="U30" s="90"/>
      <c r="V30" s="45"/>
      <c r="W30" s="90"/>
      <c r="X30" s="90">
        <f t="shared" si="0"/>
        <v>18.8</v>
      </c>
      <c r="Y30" s="168"/>
    </row>
    <row r="31" spans="1:25" ht="14.25" customHeight="1">
      <c r="A31" s="166">
        <v>27</v>
      </c>
      <c r="B31" s="43" t="s">
        <v>28</v>
      </c>
      <c r="C31" s="44" t="s">
        <v>13</v>
      </c>
      <c r="D31" s="52"/>
      <c r="E31" s="90"/>
      <c r="F31" s="45"/>
      <c r="G31" s="90"/>
      <c r="H31" s="45"/>
      <c r="I31" s="90"/>
      <c r="J31" s="45"/>
      <c r="K31" s="90"/>
      <c r="L31" s="45"/>
      <c r="M31" s="90"/>
      <c r="N31" s="56"/>
      <c r="O31" s="90"/>
      <c r="P31" s="45"/>
      <c r="Q31" s="90"/>
      <c r="R31" s="45"/>
      <c r="S31" s="90"/>
      <c r="T31" s="45"/>
      <c r="U31" s="90"/>
      <c r="V31" s="45">
        <v>7</v>
      </c>
      <c r="W31" s="90">
        <v>17.2</v>
      </c>
      <c r="X31" s="90">
        <f t="shared" si="0"/>
        <v>17.2</v>
      </c>
      <c r="Y31" s="169"/>
    </row>
    <row r="32" spans="1:25" ht="14.25" customHeight="1">
      <c r="A32" s="166">
        <v>28</v>
      </c>
      <c r="B32" s="53" t="s">
        <v>220</v>
      </c>
      <c r="C32" s="57" t="s">
        <v>56</v>
      </c>
      <c r="D32" s="52"/>
      <c r="E32" s="90"/>
      <c r="F32" s="45"/>
      <c r="G32" s="90"/>
      <c r="H32" s="45"/>
      <c r="I32" s="90"/>
      <c r="J32" s="45"/>
      <c r="K32" s="90"/>
      <c r="L32" s="45">
        <v>6</v>
      </c>
      <c r="M32" s="90">
        <v>14.1</v>
      </c>
      <c r="N32" s="56"/>
      <c r="O32" s="90"/>
      <c r="P32" s="45"/>
      <c r="Q32" s="90"/>
      <c r="R32" s="45"/>
      <c r="S32" s="90"/>
      <c r="T32" s="45"/>
      <c r="U32" s="90"/>
      <c r="V32" s="45"/>
      <c r="W32" s="90"/>
      <c r="X32" s="90">
        <f t="shared" si="0"/>
        <v>14.1</v>
      </c>
      <c r="Y32" s="168"/>
    </row>
    <row r="33" spans="1:25" ht="14.25" customHeight="1">
      <c r="A33" s="166">
        <v>29</v>
      </c>
      <c r="B33" s="53" t="s">
        <v>225</v>
      </c>
      <c r="C33" s="44" t="s">
        <v>15</v>
      </c>
      <c r="D33" s="52"/>
      <c r="E33" s="90"/>
      <c r="F33" s="45"/>
      <c r="G33" s="90"/>
      <c r="H33" s="45"/>
      <c r="I33" s="90"/>
      <c r="J33" s="45"/>
      <c r="K33" s="90"/>
      <c r="L33" s="45"/>
      <c r="M33" s="90"/>
      <c r="N33" s="45"/>
      <c r="O33" s="90"/>
      <c r="P33" s="45">
        <v>12</v>
      </c>
      <c r="Q33" s="90">
        <v>14</v>
      </c>
      <c r="R33" s="45"/>
      <c r="S33" s="90"/>
      <c r="T33" s="45"/>
      <c r="U33" s="90"/>
      <c r="V33" s="45"/>
      <c r="W33" s="90"/>
      <c r="X33" s="90">
        <f t="shared" si="0"/>
        <v>14</v>
      </c>
      <c r="Y33" s="168"/>
    </row>
    <row r="34" spans="1:25" ht="14.25" customHeight="1">
      <c r="A34" s="166">
        <v>30</v>
      </c>
      <c r="B34" s="53" t="s">
        <v>81</v>
      </c>
      <c r="C34" s="54" t="s">
        <v>82</v>
      </c>
      <c r="D34" s="45"/>
      <c r="E34" s="90"/>
      <c r="F34" s="45"/>
      <c r="G34" s="90"/>
      <c r="H34" s="45"/>
      <c r="I34" s="90"/>
      <c r="J34" s="45"/>
      <c r="K34" s="90"/>
      <c r="L34" s="45"/>
      <c r="M34" s="90"/>
      <c r="N34" s="47"/>
      <c r="O34" s="90"/>
      <c r="P34" s="45"/>
      <c r="Q34" s="90"/>
      <c r="R34" s="45"/>
      <c r="S34" s="90"/>
      <c r="T34" s="45"/>
      <c r="U34" s="90"/>
      <c r="V34" s="45">
        <v>10</v>
      </c>
      <c r="W34" s="90">
        <v>13.6</v>
      </c>
      <c r="X34" s="90">
        <f t="shared" si="0"/>
        <v>13.6</v>
      </c>
      <c r="Y34" s="168"/>
    </row>
    <row r="35" spans="1:25" ht="14.25" customHeight="1">
      <c r="A35" s="166">
        <v>31</v>
      </c>
      <c r="B35" s="53" t="s">
        <v>221</v>
      </c>
      <c r="C35" s="54" t="s">
        <v>79</v>
      </c>
      <c r="D35" s="52"/>
      <c r="E35" s="90"/>
      <c r="F35" s="45"/>
      <c r="G35" s="90"/>
      <c r="H35" s="45"/>
      <c r="I35" s="90"/>
      <c r="J35" s="45"/>
      <c r="K35" s="90"/>
      <c r="L35" s="45"/>
      <c r="M35" s="90"/>
      <c r="N35" s="45">
        <v>3</v>
      </c>
      <c r="O35" s="90">
        <v>13</v>
      </c>
      <c r="P35" s="45"/>
      <c r="Q35" s="90"/>
      <c r="R35" s="45"/>
      <c r="S35" s="90"/>
      <c r="T35" s="45"/>
      <c r="U35" s="90"/>
      <c r="V35" s="45"/>
      <c r="W35" s="90"/>
      <c r="X35" s="90">
        <f t="shared" si="0"/>
        <v>13</v>
      </c>
      <c r="Y35" s="168"/>
    </row>
    <row r="36" spans="1:25" ht="14.25" customHeight="1">
      <c r="A36" s="166">
        <v>32</v>
      </c>
      <c r="B36" s="53" t="s">
        <v>207</v>
      </c>
      <c r="C36" s="54" t="s">
        <v>19</v>
      </c>
      <c r="D36" s="52"/>
      <c r="E36" s="90"/>
      <c r="F36" s="45"/>
      <c r="G36" s="90"/>
      <c r="H36" s="45"/>
      <c r="I36" s="90"/>
      <c r="J36" s="45">
        <v>5</v>
      </c>
      <c r="K36" s="90">
        <v>10.2</v>
      </c>
      <c r="L36" s="45"/>
      <c r="M36" s="90"/>
      <c r="N36" s="56"/>
      <c r="O36" s="90"/>
      <c r="P36" s="45"/>
      <c r="Q36" s="90"/>
      <c r="R36" s="45"/>
      <c r="S36" s="90"/>
      <c r="T36" s="45"/>
      <c r="U36" s="90"/>
      <c r="V36" s="45"/>
      <c r="W36" s="90"/>
      <c r="X36" s="90">
        <f t="shared" si="0"/>
        <v>10.2</v>
      </c>
      <c r="Y36" s="168"/>
    </row>
    <row r="37" spans="1:25" ht="14.25" customHeight="1">
      <c r="A37" s="166">
        <v>33</v>
      </c>
      <c r="B37" s="53" t="s">
        <v>71</v>
      </c>
      <c r="C37" s="57" t="s">
        <v>56</v>
      </c>
      <c r="D37" s="52"/>
      <c r="E37" s="90"/>
      <c r="F37" s="45"/>
      <c r="G37" s="90"/>
      <c r="H37" s="45"/>
      <c r="I37" s="90"/>
      <c r="J37" s="45"/>
      <c r="K37" s="90"/>
      <c r="L37" s="45"/>
      <c r="M37" s="90"/>
      <c r="N37" s="56"/>
      <c r="O37" s="90"/>
      <c r="P37" s="45"/>
      <c r="Q37" s="90"/>
      <c r="R37" s="45">
        <v>7</v>
      </c>
      <c r="S37" s="90">
        <v>8.6</v>
      </c>
      <c r="T37" s="45"/>
      <c r="U37" s="90"/>
      <c r="V37" s="45"/>
      <c r="W37" s="90"/>
      <c r="X37" s="90">
        <f t="shared" si="0"/>
        <v>8.6</v>
      </c>
      <c r="Y37" s="168"/>
    </row>
    <row r="38" spans="1:25" ht="14.25" customHeight="1">
      <c r="A38" s="166">
        <v>34</v>
      </c>
      <c r="B38" s="53" t="s">
        <v>223</v>
      </c>
      <c r="C38" s="54" t="s">
        <v>79</v>
      </c>
      <c r="D38" s="52"/>
      <c r="E38" s="90"/>
      <c r="F38" s="45"/>
      <c r="G38" s="90"/>
      <c r="H38" s="45"/>
      <c r="I38" s="90"/>
      <c r="J38" s="45"/>
      <c r="K38" s="90"/>
      <c r="L38" s="45"/>
      <c r="M38" s="90"/>
      <c r="N38" s="45">
        <v>7</v>
      </c>
      <c r="O38" s="90">
        <v>8.6</v>
      </c>
      <c r="P38" s="162"/>
      <c r="Q38" s="90"/>
      <c r="R38" s="45"/>
      <c r="S38" s="90"/>
      <c r="T38" s="45"/>
      <c r="U38" s="90"/>
      <c r="V38" s="45"/>
      <c r="W38" s="90"/>
      <c r="X38" s="90">
        <f t="shared" si="0"/>
        <v>8.6</v>
      </c>
      <c r="Y38" s="170"/>
    </row>
    <row r="39" spans="1:25" ht="14.25" customHeight="1">
      <c r="A39" s="166">
        <v>35</v>
      </c>
      <c r="B39" s="53" t="s">
        <v>72</v>
      </c>
      <c r="C39" s="54" t="s">
        <v>70</v>
      </c>
      <c r="D39" s="45"/>
      <c r="E39" s="90"/>
      <c r="F39" s="45"/>
      <c r="G39" s="90"/>
      <c r="H39" s="45"/>
      <c r="I39" s="90"/>
      <c r="J39" s="45"/>
      <c r="K39" s="90"/>
      <c r="L39" s="45"/>
      <c r="M39" s="90"/>
      <c r="N39" s="47"/>
      <c r="O39" s="90"/>
      <c r="P39" s="45"/>
      <c r="Q39" s="90"/>
      <c r="R39" s="45">
        <v>8</v>
      </c>
      <c r="S39" s="90">
        <v>8</v>
      </c>
      <c r="T39" s="45"/>
      <c r="U39" s="90"/>
      <c r="V39" s="45"/>
      <c r="W39" s="90"/>
      <c r="X39" s="90">
        <f t="shared" si="0"/>
        <v>8</v>
      </c>
      <c r="Y39" s="168"/>
    </row>
    <row r="40" spans="1:25" ht="14.25" customHeight="1">
      <c r="A40" s="166">
        <v>36</v>
      </c>
      <c r="B40" s="53" t="s">
        <v>85</v>
      </c>
      <c r="C40" s="57" t="s">
        <v>70</v>
      </c>
      <c r="D40" s="52"/>
      <c r="E40" s="90"/>
      <c r="F40" s="45"/>
      <c r="G40" s="90"/>
      <c r="H40" s="45"/>
      <c r="I40" s="90"/>
      <c r="J40" s="45"/>
      <c r="K40" s="90"/>
      <c r="L40" s="45"/>
      <c r="M40" s="90"/>
      <c r="N40" s="56"/>
      <c r="O40" s="90"/>
      <c r="P40" s="45"/>
      <c r="Q40" s="90"/>
      <c r="R40" s="45">
        <v>9</v>
      </c>
      <c r="S40" s="90">
        <v>7.4</v>
      </c>
      <c r="T40" s="45"/>
      <c r="U40" s="90"/>
      <c r="V40" s="45"/>
      <c r="W40" s="90"/>
      <c r="X40" s="90">
        <f t="shared" si="0"/>
        <v>7.4</v>
      </c>
      <c r="Y40" s="169"/>
    </row>
    <row r="41" spans="1:25" ht="12.75">
      <c r="A41" s="166">
        <v>37</v>
      </c>
      <c r="B41" s="163" t="s">
        <v>227</v>
      </c>
      <c r="C41" s="54" t="s">
        <v>82</v>
      </c>
      <c r="D41" s="45"/>
      <c r="E41" s="90"/>
      <c r="F41" s="45"/>
      <c r="G41" s="90"/>
      <c r="H41" s="45"/>
      <c r="I41" s="90"/>
      <c r="J41" s="45"/>
      <c r="K41" s="90"/>
      <c r="L41" s="45"/>
      <c r="M41" s="90"/>
      <c r="N41" s="45"/>
      <c r="O41" s="90"/>
      <c r="P41" s="162"/>
      <c r="Q41" s="90"/>
      <c r="R41" s="45"/>
      <c r="S41" s="90"/>
      <c r="T41" s="45"/>
      <c r="U41" s="90"/>
      <c r="V41" s="164">
        <v>11</v>
      </c>
      <c r="W41" s="90">
        <v>12.4</v>
      </c>
      <c r="X41" s="90">
        <f t="shared" si="0"/>
        <v>12.4</v>
      </c>
      <c r="Y41" s="168"/>
    </row>
    <row r="43" spans="9:13" ht="12.75">
      <c r="I43" s="129"/>
      <c r="J43" s="129"/>
      <c r="K43" s="129"/>
      <c r="L43" s="129"/>
      <c r="M43" s="129"/>
    </row>
    <row r="44" spans="9:13" ht="12.75">
      <c r="I44" s="129"/>
      <c r="J44" s="129"/>
      <c r="K44" s="129"/>
      <c r="L44" s="129"/>
      <c r="M44" s="129"/>
    </row>
    <row r="45" spans="9:18" ht="12.75">
      <c r="I45" s="129"/>
      <c r="J45" s="129"/>
      <c r="K45" s="129"/>
      <c r="L45" s="129"/>
      <c r="M45" s="129"/>
      <c r="R45" s="5" t="s">
        <v>43</v>
      </c>
    </row>
    <row r="46" spans="9:13" ht="12.75">
      <c r="I46" s="129"/>
      <c r="J46" s="129"/>
      <c r="K46" s="129"/>
      <c r="L46" s="129"/>
      <c r="M46" s="129"/>
    </row>
    <row r="47" spans="9:13" ht="12.75">
      <c r="I47" s="129"/>
      <c r="J47" s="129"/>
      <c r="K47" s="129"/>
      <c r="L47" s="129"/>
      <c r="M47" s="129"/>
    </row>
    <row r="48" spans="9:16" ht="12.75">
      <c r="I48" s="129"/>
      <c r="J48" s="129"/>
      <c r="K48" s="129"/>
      <c r="L48" s="129"/>
      <c r="M48" s="129"/>
      <c r="P48" s="5" t="s">
        <v>43</v>
      </c>
    </row>
    <row r="49" spans="9:13" ht="12.75">
      <c r="I49" s="129"/>
      <c r="J49" s="129"/>
      <c r="K49" s="129"/>
      <c r="L49" s="129"/>
      <c r="M49" s="129"/>
    </row>
    <row r="50" spans="9:13" ht="12.75">
      <c r="I50" s="129"/>
      <c r="J50" s="129"/>
      <c r="K50" s="129"/>
      <c r="L50" s="129"/>
      <c r="M50" s="129"/>
    </row>
    <row r="51" spans="9:13" ht="12.75">
      <c r="I51" s="129"/>
      <c r="J51" s="129"/>
      <c r="K51" s="129"/>
      <c r="L51" s="129"/>
      <c r="M51" s="129"/>
    </row>
    <row r="52" spans="9:16" ht="12.75">
      <c r="I52" s="129"/>
      <c r="J52" s="129"/>
      <c r="K52" s="129"/>
      <c r="L52" s="129"/>
      <c r="M52" s="129"/>
      <c r="P52" s="5" t="s">
        <v>43</v>
      </c>
    </row>
    <row r="53" spans="9:13" ht="12.75">
      <c r="I53" s="129"/>
      <c r="J53" s="129"/>
      <c r="K53" s="129"/>
      <c r="L53" s="129"/>
      <c r="M53" s="129"/>
    </row>
    <row r="54" spans="9:13" ht="12.75">
      <c r="I54" s="129"/>
      <c r="J54" s="129"/>
      <c r="K54" s="129"/>
      <c r="L54" s="129"/>
      <c r="M54" s="129"/>
    </row>
    <row r="55" spans="9:13" ht="12.75">
      <c r="I55" s="129"/>
      <c r="J55" s="129"/>
      <c r="K55" s="129"/>
      <c r="L55" s="129"/>
      <c r="M55" s="129"/>
    </row>
    <row r="56" spans="9:13" ht="12.75">
      <c r="I56" s="129"/>
      <c r="J56" s="129"/>
      <c r="K56" s="129"/>
      <c r="L56" s="129"/>
      <c r="M56" s="129"/>
    </row>
    <row r="57" spans="9:13" ht="12.75">
      <c r="I57" s="129"/>
      <c r="J57" s="129"/>
      <c r="K57" s="129"/>
      <c r="L57" s="129"/>
      <c r="M57" s="129"/>
    </row>
    <row r="58" spans="9:13" ht="12.75">
      <c r="I58" s="129"/>
      <c r="J58" s="129"/>
      <c r="K58" s="129"/>
      <c r="L58" s="129"/>
      <c r="M58" s="129"/>
    </row>
    <row r="59" spans="9:13" ht="12.75">
      <c r="I59" s="129"/>
      <c r="J59" s="129"/>
      <c r="K59" s="129"/>
      <c r="L59" s="129"/>
      <c r="M59" s="129"/>
    </row>
    <row r="60" spans="9:13" ht="12.75">
      <c r="I60" s="129"/>
      <c r="J60" s="129"/>
      <c r="K60" s="129"/>
      <c r="L60" s="129"/>
      <c r="M60" s="129"/>
    </row>
    <row r="61" spans="9:13" ht="12.75">
      <c r="I61" s="129"/>
      <c r="J61" s="129"/>
      <c r="K61" s="129"/>
      <c r="L61" s="129"/>
      <c r="M61" s="129"/>
    </row>
    <row r="62" spans="9:13" ht="12.75">
      <c r="I62" s="129"/>
      <c r="J62" s="129"/>
      <c r="K62" s="129"/>
      <c r="L62" s="129"/>
      <c r="M62" s="129"/>
    </row>
  </sheetData>
  <sheetProtection/>
  <mergeCells count="1">
    <mergeCell ref="B4:C4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zoomScale="85" zoomScaleNormal="85" zoomScalePageLayoutView="0" workbookViewId="0" topLeftCell="A1">
      <selection activeCell="R19" sqref="R19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3" width="12.625" style="66" customWidth="1"/>
    <col min="4" max="4" width="9.125" style="5" customWidth="1"/>
    <col min="5" max="5" width="6.625" style="28" customWidth="1"/>
    <col min="6" max="6" width="10.625" style="5" customWidth="1"/>
    <col min="7" max="7" width="6.625" style="28" customWidth="1"/>
    <col min="8" max="8" width="8.375" style="5" customWidth="1"/>
    <col min="9" max="9" width="6.375" style="28" customWidth="1"/>
    <col min="10" max="10" width="7.375" style="5" customWidth="1"/>
    <col min="11" max="11" width="6.375" style="28" customWidth="1"/>
    <col min="12" max="12" width="9.00390625" style="5" customWidth="1"/>
    <col min="13" max="13" width="6.375" style="28" customWidth="1"/>
    <col min="14" max="14" width="7.25390625" style="5" customWidth="1"/>
    <col min="15" max="15" width="6.375" style="28" customWidth="1"/>
    <col min="16" max="16" width="5.625" style="5" customWidth="1"/>
    <col min="17" max="17" width="6.375" style="28" customWidth="1"/>
    <col min="18" max="18" width="6.25390625" style="5" customWidth="1"/>
    <col min="19" max="19" width="6.375" style="0" customWidth="1"/>
    <col min="20" max="20" width="10.125" style="5" customWidth="1"/>
    <col min="21" max="21" width="6.375" style="0" customWidth="1"/>
    <col min="22" max="22" width="7.375" style="0" customWidth="1"/>
  </cols>
  <sheetData>
    <row r="1" spans="1:7" ht="18">
      <c r="A1" s="25" t="s">
        <v>44</v>
      </c>
      <c r="B1" s="25"/>
      <c r="C1" s="25"/>
      <c r="D1" s="26"/>
      <c r="E1" s="25"/>
      <c r="F1" s="25"/>
      <c r="G1" s="27"/>
    </row>
    <row r="2" spans="1:7" ht="18">
      <c r="A2" s="29" t="s">
        <v>1</v>
      </c>
      <c r="B2" s="25"/>
      <c r="C2" s="25"/>
      <c r="D2" s="26"/>
      <c r="E2" s="25"/>
      <c r="F2" s="25"/>
      <c r="G2" s="27"/>
    </row>
    <row r="3" spans="1:23" ht="38.25">
      <c r="A3" s="30" t="s">
        <v>2</v>
      </c>
      <c r="B3" s="30" t="s">
        <v>3</v>
      </c>
      <c r="C3" s="30" t="s">
        <v>4</v>
      </c>
      <c r="D3" s="31" t="s">
        <v>45</v>
      </c>
      <c r="E3" s="30" t="s">
        <v>6</v>
      </c>
      <c r="F3" s="31" t="s">
        <v>46</v>
      </c>
      <c r="G3" s="30" t="s">
        <v>6</v>
      </c>
      <c r="H3" s="32" t="s">
        <v>47</v>
      </c>
      <c r="I3" s="33" t="s">
        <v>6</v>
      </c>
      <c r="J3" s="34" t="s">
        <v>48</v>
      </c>
      <c r="K3" s="33" t="s">
        <v>6</v>
      </c>
      <c r="L3" s="32" t="s">
        <v>49</v>
      </c>
      <c r="M3" s="33" t="s">
        <v>6</v>
      </c>
      <c r="N3" s="31" t="s">
        <v>50</v>
      </c>
      <c r="O3" s="33" t="s">
        <v>6</v>
      </c>
      <c r="P3" s="35" t="s">
        <v>51</v>
      </c>
      <c r="Q3" s="33" t="s">
        <v>6</v>
      </c>
      <c r="R3" s="35" t="s">
        <v>52</v>
      </c>
      <c r="S3" s="33" t="s">
        <v>6</v>
      </c>
      <c r="T3" s="32" t="s">
        <v>53</v>
      </c>
      <c r="U3" s="33" t="s">
        <v>6</v>
      </c>
      <c r="V3" s="33" t="s">
        <v>54</v>
      </c>
      <c r="W3" s="36"/>
    </row>
    <row r="4" spans="1:23" ht="18">
      <c r="A4" s="37"/>
      <c r="B4" s="171" t="s">
        <v>11</v>
      </c>
      <c r="C4" s="172"/>
      <c r="D4" s="38">
        <v>0.4</v>
      </c>
      <c r="E4" s="38"/>
      <c r="F4" s="39">
        <v>0.5</v>
      </c>
      <c r="G4" s="38"/>
      <c r="H4" s="39">
        <v>0.2</v>
      </c>
      <c r="I4" s="38"/>
      <c r="J4" s="38">
        <v>0.2</v>
      </c>
      <c r="K4" s="38"/>
      <c r="L4" s="40">
        <v>0.3</v>
      </c>
      <c r="M4" s="41"/>
      <c r="N4" s="42">
        <v>0.3</v>
      </c>
      <c r="O4" s="41"/>
      <c r="P4" s="42">
        <v>0.2</v>
      </c>
      <c r="Q4" s="41"/>
      <c r="R4" s="42">
        <v>0.2</v>
      </c>
      <c r="S4" s="41"/>
      <c r="T4" s="42">
        <v>1</v>
      </c>
      <c r="U4" s="41"/>
      <c r="V4" s="41"/>
      <c r="W4" s="36"/>
    </row>
    <row r="5" spans="1:23" ht="14.25" customHeight="1">
      <c r="A5" s="43">
        <v>1</v>
      </c>
      <c r="B5" s="43" t="s">
        <v>55</v>
      </c>
      <c r="C5" s="44" t="s">
        <v>13</v>
      </c>
      <c r="D5" s="45">
        <v>1</v>
      </c>
      <c r="E5" s="46">
        <v>40</v>
      </c>
      <c r="F5" s="45">
        <v>1</v>
      </c>
      <c r="G5" s="46">
        <v>50</v>
      </c>
      <c r="H5" s="45"/>
      <c r="I5" s="46"/>
      <c r="J5" s="45"/>
      <c r="K5" s="46"/>
      <c r="L5" s="47"/>
      <c r="M5" s="46"/>
      <c r="N5" s="45"/>
      <c r="O5" s="46"/>
      <c r="P5" s="45"/>
      <c r="Q5" s="48"/>
      <c r="R5" s="45"/>
      <c r="S5" s="48"/>
      <c r="T5" s="45">
        <v>1</v>
      </c>
      <c r="U5" s="48">
        <v>100</v>
      </c>
      <c r="V5" s="49">
        <v>190</v>
      </c>
      <c r="W5" s="50"/>
    </row>
    <row r="6" spans="1:23" ht="14.25" customHeight="1">
      <c r="A6" s="43">
        <v>2</v>
      </c>
      <c r="B6" s="51" t="s">
        <v>42</v>
      </c>
      <c r="C6" s="44" t="s">
        <v>56</v>
      </c>
      <c r="D6" s="45">
        <v>4</v>
      </c>
      <c r="E6" s="46">
        <v>22</v>
      </c>
      <c r="F6" s="45">
        <v>2</v>
      </c>
      <c r="G6" s="46">
        <v>40</v>
      </c>
      <c r="H6" s="45">
        <v>2</v>
      </c>
      <c r="I6" s="46">
        <v>16</v>
      </c>
      <c r="J6" s="45"/>
      <c r="K6" s="46"/>
      <c r="L6" s="47">
        <v>6</v>
      </c>
      <c r="M6" s="46">
        <v>14.1</v>
      </c>
      <c r="N6" s="45">
        <v>3</v>
      </c>
      <c r="O6" s="46">
        <v>19.5</v>
      </c>
      <c r="P6" s="45"/>
      <c r="Q6" s="48"/>
      <c r="R6" s="45"/>
      <c r="S6" s="48"/>
      <c r="T6" s="45">
        <v>3</v>
      </c>
      <c r="U6" s="48">
        <v>65</v>
      </c>
      <c r="V6" s="49">
        <v>176.6</v>
      </c>
      <c r="W6" s="50"/>
    </row>
    <row r="7" spans="1:22" ht="14.25" customHeight="1">
      <c r="A7" s="43">
        <v>3</v>
      </c>
      <c r="B7" s="43" t="s">
        <v>40</v>
      </c>
      <c r="C7" s="44" t="s">
        <v>15</v>
      </c>
      <c r="D7" s="45"/>
      <c r="E7" s="46"/>
      <c r="F7" s="52"/>
      <c r="G7" s="46"/>
      <c r="H7" s="45">
        <v>1</v>
      </c>
      <c r="I7" s="46">
        <v>20</v>
      </c>
      <c r="J7" s="45"/>
      <c r="K7" s="46"/>
      <c r="L7" s="47">
        <v>2</v>
      </c>
      <c r="M7" s="46">
        <v>24</v>
      </c>
      <c r="N7" s="45">
        <v>4</v>
      </c>
      <c r="O7" s="46">
        <v>16.5</v>
      </c>
      <c r="P7" s="45">
        <v>1</v>
      </c>
      <c r="Q7" s="48">
        <v>20</v>
      </c>
      <c r="R7" s="45"/>
      <c r="S7" s="48"/>
      <c r="T7" s="45">
        <v>9</v>
      </c>
      <c r="U7" s="48">
        <v>37</v>
      </c>
      <c r="V7" s="49">
        <v>117.5</v>
      </c>
    </row>
    <row r="8" spans="1:22" ht="14.25" customHeight="1">
      <c r="A8" s="43">
        <v>4</v>
      </c>
      <c r="B8" s="53" t="s">
        <v>57</v>
      </c>
      <c r="C8" s="54" t="s">
        <v>27</v>
      </c>
      <c r="D8" s="45"/>
      <c r="E8" s="46"/>
      <c r="F8" s="45"/>
      <c r="G8" s="46"/>
      <c r="H8" s="45"/>
      <c r="I8" s="46"/>
      <c r="J8" s="45"/>
      <c r="K8" s="46"/>
      <c r="L8" s="47">
        <v>3</v>
      </c>
      <c r="M8" s="46">
        <v>19.5</v>
      </c>
      <c r="N8" s="45">
        <v>1</v>
      </c>
      <c r="O8" s="46">
        <v>30</v>
      </c>
      <c r="P8" s="45"/>
      <c r="Q8" s="48"/>
      <c r="R8" s="45"/>
      <c r="S8" s="48"/>
      <c r="T8" s="45">
        <v>5</v>
      </c>
      <c r="U8" s="48">
        <v>51</v>
      </c>
      <c r="V8" s="55">
        <v>100.5</v>
      </c>
    </row>
    <row r="9" spans="1:22" ht="14.25" customHeight="1">
      <c r="A9" s="43">
        <v>5</v>
      </c>
      <c r="B9" s="43" t="s">
        <v>58</v>
      </c>
      <c r="C9" s="44" t="s">
        <v>13</v>
      </c>
      <c r="D9" s="45">
        <v>3</v>
      </c>
      <c r="E9" s="46">
        <v>26</v>
      </c>
      <c r="F9" s="45">
        <v>3</v>
      </c>
      <c r="G9" s="46">
        <v>32.5</v>
      </c>
      <c r="H9" s="45"/>
      <c r="I9" s="46"/>
      <c r="J9" s="45"/>
      <c r="K9" s="46"/>
      <c r="L9" s="56"/>
      <c r="M9" s="46"/>
      <c r="N9" s="45"/>
      <c r="O9" s="46"/>
      <c r="P9" s="45"/>
      <c r="Q9" s="48"/>
      <c r="R9" s="45"/>
      <c r="S9" s="48"/>
      <c r="T9" s="45">
        <v>8</v>
      </c>
      <c r="U9" s="48">
        <v>40</v>
      </c>
      <c r="V9" s="49">
        <v>98.5</v>
      </c>
    </row>
    <row r="10" spans="1:22" ht="14.25" customHeight="1">
      <c r="A10" s="43">
        <v>6</v>
      </c>
      <c r="B10" s="43" t="s">
        <v>28</v>
      </c>
      <c r="C10" s="44" t="s">
        <v>13</v>
      </c>
      <c r="D10" s="45"/>
      <c r="E10" s="46"/>
      <c r="F10" s="52"/>
      <c r="G10" s="46"/>
      <c r="H10" s="45"/>
      <c r="I10" s="46"/>
      <c r="J10" s="45"/>
      <c r="K10" s="46"/>
      <c r="L10" s="56"/>
      <c r="M10" s="46"/>
      <c r="N10" s="45"/>
      <c r="O10" s="46"/>
      <c r="P10" s="45"/>
      <c r="Q10" s="48"/>
      <c r="R10" s="45">
        <v>2</v>
      </c>
      <c r="S10" s="48">
        <v>16</v>
      </c>
      <c r="T10" s="45">
        <v>2</v>
      </c>
      <c r="U10" s="48">
        <v>80</v>
      </c>
      <c r="V10" s="55">
        <v>96</v>
      </c>
    </row>
    <row r="11" spans="1:22" ht="14.25" customHeight="1">
      <c r="A11" s="43">
        <v>7</v>
      </c>
      <c r="B11" s="51" t="s">
        <v>14</v>
      </c>
      <c r="C11" s="44" t="s">
        <v>15</v>
      </c>
      <c r="D11" s="45"/>
      <c r="E11" s="46"/>
      <c r="F11" s="45"/>
      <c r="G11" s="46"/>
      <c r="H11" s="45"/>
      <c r="I11" s="46"/>
      <c r="J11" s="45"/>
      <c r="K11" s="46"/>
      <c r="L11" s="47">
        <v>1</v>
      </c>
      <c r="M11" s="46">
        <v>30</v>
      </c>
      <c r="N11" s="45">
        <v>2</v>
      </c>
      <c r="O11" s="46">
        <v>24</v>
      </c>
      <c r="P11" s="45"/>
      <c r="Q11" s="48"/>
      <c r="R11" s="45"/>
      <c r="S11" s="48"/>
      <c r="T11" s="45">
        <v>13</v>
      </c>
      <c r="U11" s="48">
        <v>26</v>
      </c>
      <c r="V11" s="49">
        <v>80</v>
      </c>
    </row>
    <row r="12" spans="1:22" ht="14.25" customHeight="1">
      <c r="A12" s="43">
        <v>8</v>
      </c>
      <c r="B12" s="43" t="s">
        <v>34</v>
      </c>
      <c r="C12" s="44" t="s">
        <v>13</v>
      </c>
      <c r="D12" s="45"/>
      <c r="E12" s="46"/>
      <c r="F12" s="45"/>
      <c r="G12" s="46"/>
      <c r="H12" s="45"/>
      <c r="I12" s="46"/>
      <c r="J12" s="45"/>
      <c r="K12" s="46"/>
      <c r="L12" s="47"/>
      <c r="M12" s="46"/>
      <c r="N12" s="45"/>
      <c r="O12" s="46"/>
      <c r="P12" s="45"/>
      <c r="Q12" s="48"/>
      <c r="R12" s="45">
        <v>1</v>
      </c>
      <c r="S12" s="48">
        <v>20</v>
      </c>
      <c r="T12" s="45">
        <v>4</v>
      </c>
      <c r="U12" s="48">
        <v>55</v>
      </c>
      <c r="V12" s="55">
        <v>75</v>
      </c>
    </row>
    <row r="13" spans="1:22" ht="14.25" customHeight="1">
      <c r="A13" s="43">
        <v>9</v>
      </c>
      <c r="B13" s="53" t="s">
        <v>59</v>
      </c>
      <c r="C13" s="57" t="s">
        <v>27</v>
      </c>
      <c r="D13" s="45"/>
      <c r="E13" s="46"/>
      <c r="F13" s="52"/>
      <c r="G13" s="46"/>
      <c r="H13" s="45"/>
      <c r="I13" s="46"/>
      <c r="J13" s="45"/>
      <c r="K13" s="46"/>
      <c r="L13" s="56"/>
      <c r="M13" s="46"/>
      <c r="N13" s="45"/>
      <c r="O13" s="46"/>
      <c r="P13" s="45">
        <v>2</v>
      </c>
      <c r="Q13" s="48">
        <v>16</v>
      </c>
      <c r="R13" s="45">
        <v>3</v>
      </c>
      <c r="S13" s="48">
        <v>13</v>
      </c>
      <c r="T13" s="45">
        <v>10</v>
      </c>
      <c r="U13" s="48">
        <v>34</v>
      </c>
      <c r="V13" s="49">
        <v>63</v>
      </c>
    </row>
    <row r="14" spans="1:22" ht="14.25" customHeight="1">
      <c r="A14" s="43">
        <v>10</v>
      </c>
      <c r="B14" s="43" t="s">
        <v>60</v>
      </c>
      <c r="C14" s="44" t="s">
        <v>22</v>
      </c>
      <c r="D14" s="45">
        <v>2</v>
      </c>
      <c r="E14" s="46">
        <v>32</v>
      </c>
      <c r="F14" s="45">
        <v>4</v>
      </c>
      <c r="G14" s="46">
        <v>27.5</v>
      </c>
      <c r="H14" s="45"/>
      <c r="I14" s="46"/>
      <c r="J14" s="45"/>
      <c r="K14" s="46"/>
      <c r="L14" s="47"/>
      <c r="M14" s="46"/>
      <c r="N14" s="45"/>
      <c r="O14" s="46"/>
      <c r="P14" s="45"/>
      <c r="Q14" s="48"/>
      <c r="R14" s="45"/>
      <c r="S14" s="48"/>
      <c r="T14" s="45"/>
      <c r="U14" s="48"/>
      <c r="V14" s="49">
        <v>59.5</v>
      </c>
    </row>
    <row r="15" spans="1:22" ht="14.25" customHeight="1">
      <c r="A15" s="43">
        <v>11</v>
      </c>
      <c r="B15" s="43" t="s">
        <v>24</v>
      </c>
      <c r="C15" s="44" t="s">
        <v>25</v>
      </c>
      <c r="D15" s="45"/>
      <c r="E15" s="46"/>
      <c r="F15" s="52"/>
      <c r="G15" s="46"/>
      <c r="H15" s="45">
        <v>4</v>
      </c>
      <c r="I15" s="46">
        <v>11</v>
      </c>
      <c r="J15" s="45">
        <v>1</v>
      </c>
      <c r="K15" s="46">
        <v>20</v>
      </c>
      <c r="L15" s="47"/>
      <c r="M15" s="46"/>
      <c r="N15" s="45">
        <v>5</v>
      </c>
      <c r="O15" s="46">
        <v>15.3</v>
      </c>
      <c r="P15" s="45">
        <v>4</v>
      </c>
      <c r="Q15" s="48">
        <v>11</v>
      </c>
      <c r="R15" s="45"/>
      <c r="S15" s="48"/>
      <c r="T15" s="45"/>
      <c r="U15" s="48"/>
      <c r="V15" s="58">
        <v>57.3</v>
      </c>
    </row>
    <row r="16" spans="1:22" ht="14.25" customHeight="1">
      <c r="A16" s="43">
        <v>12</v>
      </c>
      <c r="B16" s="43" t="s">
        <v>61</v>
      </c>
      <c r="C16" s="44" t="s">
        <v>22</v>
      </c>
      <c r="D16" s="45"/>
      <c r="E16" s="46"/>
      <c r="F16" s="45"/>
      <c r="G16" s="46"/>
      <c r="H16" s="45"/>
      <c r="I16" s="46"/>
      <c r="J16" s="45"/>
      <c r="K16" s="46"/>
      <c r="L16" s="56"/>
      <c r="M16" s="46"/>
      <c r="N16" s="45">
        <v>7</v>
      </c>
      <c r="O16" s="46">
        <v>12.9</v>
      </c>
      <c r="P16" s="45">
        <v>5</v>
      </c>
      <c r="Q16" s="48">
        <v>10.2</v>
      </c>
      <c r="R16" s="45">
        <v>5</v>
      </c>
      <c r="S16" s="48">
        <v>10.2</v>
      </c>
      <c r="T16" s="45">
        <v>16</v>
      </c>
      <c r="U16" s="48">
        <v>20</v>
      </c>
      <c r="V16" s="58">
        <v>53.3</v>
      </c>
    </row>
    <row r="17" spans="1:23" ht="14.25" customHeight="1">
      <c r="A17" s="43">
        <v>13</v>
      </c>
      <c r="B17" s="53" t="s">
        <v>62</v>
      </c>
      <c r="C17" s="54" t="s">
        <v>13</v>
      </c>
      <c r="D17" s="45"/>
      <c r="E17" s="46"/>
      <c r="F17" s="45"/>
      <c r="G17" s="46"/>
      <c r="H17" s="45"/>
      <c r="I17" s="46"/>
      <c r="J17" s="45"/>
      <c r="K17" s="46"/>
      <c r="L17" s="45"/>
      <c r="M17" s="46"/>
      <c r="N17" s="45"/>
      <c r="O17" s="46"/>
      <c r="P17" s="45"/>
      <c r="Q17" s="48"/>
      <c r="R17" s="45"/>
      <c r="S17" s="48"/>
      <c r="T17" s="45">
        <v>6</v>
      </c>
      <c r="U17" s="48">
        <v>47</v>
      </c>
      <c r="V17" s="58">
        <v>47</v>
      </c>
      <c r="W17" s="59"/>
    </row>
    <row r="18" spans="1:22" ht="14.25" customHeight="1">
      <c r="A18" s="43">
        <v>14</v>
      </c>
      <c r="B18" s="43" t="s">
        <v>63</v>
      </c>
      <c r="C18" s="44" t="s">
        <v>22</v>
      </c>
      <c r="D18" s="45">
        <v>5</v>
      </c>
      <c r="E18" s="46">
        <v>20.4</v>
      </c>
      <c r="F18" s="45">
        <v>5</v>
      </c>
      <c r="G18" s="46">
        <v>25.5</v>
      </c>
      <c r="H18" s="52"/>
      <c r="I18" s="46"/>
      <c r="J18" s="45"/>
      <c r="K18" s="46"/>
      <c r="L18" s="47"/>
      <c r="M18" s="46"/>
      <c r="N18" s="45"/>
      <c r="O18" s="46"/>
      <c r="P18" s="45"/>
      <c r="Q18" s="48"/>
      <c r="R18" s="45"/>
      <c r="S18" s="48"/>
      <c r="T18" s="45"/>
      <c r="U18" s="48"/>
      <c r="V18" s="60">
        <v>45.9</v>
      </c>
    </row>
    <row r="19" spans="1:22" ht="14.25" customHeight="1">
      <c r="A19" s="43">
        <v>15</v>
      </c>
      <c r="B19" s="53" t="s">
        <v>64</v>
      </c>
      <c r="C19" s="57" t="s">
        <v>65</v>
      </c>
      <c r="D19" s="45"/>
      <c r="E19" s="46"/>
      <c r="F19" s="52">
        <v>6</v>
      </c>
      <c r="G19" s="46">
        <v>23.5</v>
      </c>
      <c r="H19" s="45">
        <v>5</v>
      </c>
      <c r="I19" s="46">
        <v>10.2</v>
      </c>
      <c r="J19" s="45"/>
      <c r="K19" s="46"/>
      <c r="L19" s="47"/>
      <c r="M19" s="46"/>
      <c r="N19" s="45">
        <v>9</v>
      </c>
      <c r="O19" s="46">
        <v>11.1</v>
      </c>
      <c r="P19" s="45"/>
      <c r="Q19" s="48"/>
      <c r="R19" s="45"/>
      <c r="S19" s="48"/>
      <c r="T19" s="45"/>
      <c r="U19" s="48"/>
      <c r="V19" s="58">
        <v>44.8</v>
      </c>
    </row>
    <row r="20" spans="1:22" ht="14.25" customHeight="1">
      <c r="A20" s="43">
        <v>16</v>
      </c>
      <c r="B20" s="53" t="s">
        <v>29</v>
      </c>
      <c r="C20" s="57" t="s">
        <v>15</v>
      </c>
      <c r="D20" s="45"/>
      <c r="E20" s="46"/>
      <c r="F20" s="52"/>
      <c r="G20" s="46"/>
      <c r="H20" s="45">
        <v>3</v>
      </c>
      <c r="I20" s="46">
        <v>13</v>
      </c>
      <c r="J20" s="45"/>
      <c r="K20" s="46"/>
      <c r="L20" s="47">
        <v>4</v>
      </c>
      <c r="M20" s="46">
        <v>16.5</v>
      </c>
      <c r="N20" s="45">
        <v>6</v>
      </c>
      <c r="O20" s="46">
        <v>14.1</v>
      </c>
      <c r="P20" s="45"/>
      <c r="Q20" s="48"/>
      <c r="R20" s="45"/>
      <c r="S20" s="48"/>
      <c r="T20" s="45"/>
      <c r="U20" s="48"/>
      <c r="V20" s="60">
        <v>43.6</v>
      </c>
    </row>
    <row r="21" spans="1:22" ht="14.25" customHeight="1">
      <c r="A21" s="43">
        <v>17</v>
      </c>
      <c r="B21" s="61" t="s">
        <v>66</v>
      </c>
      <c r="C21" s="54" t="s">
        <v>13</v>
      </c>
      <c r="D21" s="45"/>
      <c r="E21" s="46"/>
      <c r="F21" s="45"/>
      <c r="G21" s="46"/>
      <c r="H21" s="45"/>
      <c r="I21" s="46"/>
      <c r="J21" s="45"/>
      <c r="K21" s="46"/>
      <c r="L21" s="47"/>
      <c r="M21" s="46"/>
      <c r="N21" s="45"/>
      <c r="O21" s="46"/>
      <c r="P21" s="45"/>
      <c r="Q21" s="48"/>
      <c r="R21" s="45"/>
      <c r="S21" s="48"/>
      <c r="T21" s="45">
        <v>7</v>
      </c>
      <c r="U21" s="48">
        <v>43</v>
      </c>
      <c r="V21" s="58">
        <v>43</v>
      </c>
    </row>
    <row r="22" spans="1:22" ht="14.25" customHeight="1">
      <c r="A22" s="43">
        <v>18</v>
      </c>
      <c r="B22" s="43" t="s">
        <v>67</v>
      </c>
      <c r="C22" s="44" t="s">
        <v>68</v>
      </c>
      <c r="D22" s="45"/>
      <c r="E22" s="46"/>
      <c r="F22" s="45"/>
      <c r="G22" s="46"/>
      <c r="H22" s="45">
        <v>7</v>
      </c>
      <c r="I22" s="46">
        <v>8.6</v>
      </c>
      <c r="J22" s="45">
        <v>3</v>
      </c>
      <c r="K22" s="46">
        <v>13</v>
      </c>
      <c r="L22" s="56"/>
      <c r="M22" s="46"/>
      <c r="N22" s="45"/>
      <c r="O22" s="46"/>
      <c r="P22" s="45"/>
      <c r="Q22" s="48"/>
      <c r="R22" s="45"/>
      <c r="S22" s="48"/>
      <c r="T22" s="45">
        <v>17</v>
      </c>
      <c r="U22" s="48">
        <v>18</v>
      </c>
      <c r="V22" s="58">
        <v>39.6</v>
      </c>
    </row>
    <row r="23" spans="1:22" ht="14.25" customHeight="1">
      <c r="A23" s="43">
        <v>19</v>
      </c>
      <c r="B23" s="43" t="s">
        <v>69</v>
      </c>
      <c r="C23" s="44" t="s">
        <v>70</v>
      </c>
      <c r="D23" s="45"/>
      <c r="E23" s="46"/>
      <c r="F23" s="45"/>
      <c r="G23" s="46"/>
      <c r="H23" s="45">
        <v>11</v>
      </c>
      <c r="I23" s="46">
        <v>6.2</v>
      </c>
      <c r="J23" s="45"/>
      <c r="K23" s="46"/>
      <c r="L23" s="47"/>
      <c r="M23" s="46"/>
      <c r="N23" s="45"/>
      <c r="O23" s="46"/>
      <c r="P23" s="45"/>
      <c r="Q23" s="48"/>
      <c r="R23" s="45"/>
      <c r="S23" s="48"/>
      <c r="T23" s="45">
        <v>11</v>
      </c>
      <c r="U23" s="48">
        <v>31</v>
      </c>
      <c r="V23" s="60">
        <v>37.2</v>
      </c>
    </row>
    <row r="24" spans="1:22" ht="14.25" customHeight="1">
      <c r="A24" s="43">
        <v>20</v>
      </c>
      <c r="B24" s="53" t="s">
        <v>71</v>
      </c>
      <c r="C24" s="57" t="s">
        <v>56</v>
      </c>
      <c r="D24" s="45"/>
      <c r="E24" s="46"/>
      <c r="F24" s="52"/>
      <c r="G24" s="46"/>
      <c r="H24" s="45">
        <v>10</v>
      </c>
      <c r="I24" s="46">
        <v>6.8</v>
      </c>
      <c r="J24" s="45"/>
      <c r="K24" s="46"/>
      <c r="L24" s="56"/>
      <c r="M24" s="46"/>
      <c r="N24" s="45">
        <v>10</v>
      </c>
      <c r="O24" s="46">
        <v>10.2</v>
      </c>
      <c r="P24" s="45"/>
      <c r="Q24" s="48"/>
      <c r="R24" s="45"/>
      <c r="S24" s="48"/>
      <c r="T24" s="45">
        <v>18</v>
      </c>
      <c r="U24" s="48">
        <v>16</v>
      </c>
      <c r="V24" s="58">
        <v>33</v>
      </c>
    </row>
    <row r="25" spans="1:22" ht="14.25" customHeight="1">
      <c r="A25" s="43">
        <v>21</v>
      </c>
      <c r="B25" s="53" t="s">
        <v>72</v>
      </c>
      <c r="C25" s="54" t="s">
        <v>70</v>
      </c>
      <c r="D25" s="45"/>
      <c r="E25" s="46"/>
      <c r="F25" s="45"/>
      <c r="G25" s="46"/>
      <c r="H25" s="45"/>
      <c r="I25" s="46"/>
      <c r="J25" s="45"/>
      <c r="K25" s="46"/>
      <c r="L25" s="47"/>
      <c r="M25" s="46"/>
      <c r="N25" s="45"/>
      <c r="O25" s="46"/>
      <c r="P25" s="45"/>
      <c r="Q25" s="48"/>
      <c r="R25" s="45"/>
      <c r="S25" s="48"/>
      <c r="T25" s="45">
        <v>12</v>
      </c>
      <c r="U25" s="48">
        <v>28</v>
      </c>
      <c r="V25" s="58">
        <v>28</v>
      </c>
    </row>
    <row r="26" spans="1:22" ht="14.25" customHeight="1">
      <c r="A26" s="43">
        <v>22</v>
      </c>
      <c r="B26" s="43" t="s">
        <v>20</v>
      </c>
      <c r="C26" s="44" t="s">
        <v>13</v>
      </c>
      <c r="D26" s="45"/>
      <c r="E26" s="46"/>
      <c r="F26" s="45"/>
      <c r="G26" s="46"/>
      <c r="H26" s="45"/>
      <c r="I26" s="46"/>
      <c r="J26" s="45"/>
      <c r="K26" s="46"/>
      <c r="L26" s="56"/>
      <c r="M26" s="46"/>
      <c r="N26" s="45"/>
      <c r="O26" s="46"/>
      <c r="P26" s="45"/>
      <c r="Q26" s="48"/>
      <c r="R26" s="45"/>
      <c r="S26" s="48"/>
      <c r="T26" s="45">
        <v>14</v>
      </c>
      <c r="U26" s="48">
        <v>24</v>
      </c>
      <c r="V26" s="58">
        <v>24</v>
      </c>
    </row>
    <row r="27" spans="1:23" ht="14.25" customHeight="1">
      <c r="A27" s="43">
        <v>23</v>
      </c>
      <c r="B27" s="53" t="s">
        <v>73</v>
      </c>
      <c r="C27" s="54" t="s">
        <v>22</v>
      </c>
      <c r="D27" s="45"/>
      <c r="E27" s="46"/>
      <c r="F27" s="45"/>
      <c r="G27" s="46"/>
      <c r="H27" s="45"/>
      <c r="I27" s="46"/>
      <c r="J27" s="45"/>
      <c r="K27" s="46"/>
      <c r="L27" s="45"/>
      <c r="M27" s="46"/>
      <c r="N27" s="45"/>
      <c r="O27" s="46"/>
      <c r="P27" s="45"/>
      <c r="Q27" s="48"/>
      <c r="R27" s="45"/>
      <c r="S27" s="48"/>
      <c r="T27" s="45">
        <v>15</v>
      </c>
      <c r="U27" s="48">
        <v>22</v>
      </c>
      <c r="V27" s="58">
        <v>22</v>
      </c>
      <c r="W27" s="59"/>
    </row>
    <row r="28" spans="1:22" ht="14.25" customHeight="1">
      <c r="A28" s="43">
        <v>24</v>
      </c>
      <c r="B28" s="43" t="s">
        <v>26</v>
      </c>
      <c r="C28" s="44" t="s">
        <v>27</v>
      </c>
      <c r="D28" s="45"/>
      <c r="E28" s="46"/>
      <c r="F28" s="45">
        <v>7</v>
      </c>
      <c r="G28" s="46">
        <v>21.5</v>
      </c>
      <c r="H28" s="45"/>
      <c r="I28" s="46"/>
      <c r="J28" s="45"/>
      <c r="K28" s="46"/>
      <c r="L28" s="47"/>
      <c r="M28" s="46"/>
      <c r="N28" s="45"/>
      <c r="O28" s="46"/>
      <c r="P28" s="45"/>
      <c r="Q28" s="48"/>
      <c r="R28" s="45"/>
      <c r="S28" s="48"/>
      <c r="T28" s="45"/>
      <c r="U28" s="48"/>
      <c r="V28" s="58">
        <v>21.5</v>
      </c>
    </row>
    <row r="29" spans="1:22" ht="14.25" customHeight="1">
      <c r="A29" s="43">
        <v>25</v>
      </c>
      <c r="B29" s="43" t="s">
        <v>41</v>
      </c>
      <c r="C29" s="44" t="s">
        <v>15</v>
      </c>
      <c r="D29" s="45"/>
      <c r="E29" s="46"/>
      <c r="F29" s="45"/>
      <c r="G29" s="46"/>
      <c r="H29" s="45"/>
      <c r="I29" s="46"/>
      <c r="J29" s="45"/>
      <c r="K29" s="46"/>
      <c r="L29" s="47"/>
      <c r="M29" s="46"/>
      <c r="N29" s="45">
        <v>8</v>
      </c>
      <c r="O29" s="46">
        <v>12</v>
      </c>
      <c r="P29" s="45">
        <v>6</v>
      </c>
      <c r="Q29" s="48">
        <v>9.4</v>
      </c>
      <c r="R29" s="45"/>
      <c r="S29" s="48"/>
      <c r="T29" s="45"/>
      <c r="U29" s="48"/>
      <c r="V29" s="58">
        <v>21.4</v>
      </c>
    </row>
    <row r="30" spans="1:22" ht="14.25" customHeight="1">
      <c r="A30" s="43">
        <v>26</v>
      </c>
      <c r="B30" s="62" t="s">
        <v>30</v>
      </c>
      <c r="C30" s="63" t="s">
        <v>31</v>
      </c>
      <c r="D30" s="64"/>
      <c r="E30" s="46"/>
      <c r="F30" s="45"/>
      <c r="G30" s="46"/>
      <c r="H30" s="45">
        <v>6</v>
      </c>
      <c r="I30" s="46">
        <v>9.4</v>
      </c>
      <c r="J30" s="45"/>
      <c r="K30" s="46"/>
      <c r="L30" s="47"/>
      <c r="M30" s="46"/>
      <c r="N30" s="45"/>
      <c r="O30" s="46"/>
      <c r="P30" s="45">
        <v>7</v>
      </c>
      <c r="Q30" s="48">
        <v>8.6</v>
      </c>
      <c r="R30" s="45"/>
      <c r="S30" s="48"/>
      <c r="T30" s="45"/>
      <c r="U30" s="48"/>
      <c r="V30" s="58">
        <v>18</v>
      </c>
    </row>
    <row r="31" spans="1:22" ht="14.25" customHeight="1">
      <c r="A31" s="43">
        <v>27</v>
      </c>
      <c r="B31" s="62" t="s">
        <v>74</v>
      </c>
      <c r="C31" s="63" t="s">
        <v>75</v>
      </c>
      <c r="D31" s="64"/>
      <c r="E31" s="46"/>
      <c r="F31" s="45"/>
      <c r="G31" s="46"/>
      <c r="H31" s="45"/>
      <c r="I31" s="46"/>
      <c r="J31" s="45">
        <v>2</v>
      </c>
      <c r="K31" s="46">
        <v>16</v>
      </c>
      <c r="L31" s="47"/>
      <c r="M31" s="46"/>
      <c r="N31" s="45"/>
      <c r="O31" s="46"/>
      <c r="P31" s="45"/>
      <c r="Q31" s="48"/>
      <c r="R31" s="45"/>
      <c r="S31" s="48"/>
      <c r="T31" s="45"/>
      <c r="U31" s="48"/>
      <c r="V31" s="58">
        <v>16</v>
      </c>
    </row>
    <row r="32" spans="1:22" ht="14.25" customHeight="1">
      <c r="A32" s="43">
        <v>28</v>
      </c>
      <c r="B32" s="53" t="s">
        <v>76</v>
      </c>
      <c r="C32" s="54" t="s">
        <v>25</v>
      </c>
      <c r="D32" s="45"/>
      <c r="E32" s="46"/>
      <c r="F32" s="45"/>
      <c r="G32" s="46"/>
      <c r="H32" s="45"/>
      <c r="I32" s="46"/>
      <c r="J32" s="45"/>
      <c r="K32" s="46"/>
      <c r="L32" s="45">
        <v>5</v>
      </c>
      <c r="M32" s="46">
        <v>15.3</v>
      </c>
      <c r="N32" s="45"/>
      <c r="O32" s="46"/>
      <c r="P32" s="45"/>
      <c r="Q32" s="48"/>
      <c r="R32" s="45"/>
      <c r="S32" s="48"/>
      <c r="T32" s="45"/>
      <c r="U32" s="48"/>
      <c r="V32" s="58">
        <v>15.3</v>
      </c>
    </row>
    <row r="33" spans="1:23" ht="14.25" customHeight="1">
      <c r="A33" s="43">
        <v>29</v>
      </c>
      <c r="B33" s="62" t="s">
        <v>77</v>
      </c>
      <c r="C33" s="63" t="s">
        <v>49</v>
      </c>
      <c r="D33" s="64"/>
      <c r="E33" s="65"/>
      <c r="F33" s="45"/>
      <c r="G33" s="46"/>
      <c r="H33" s="45"/>
      <c r="I33" s="46"/>
      <c r="J33" s="45"/>
      <c r="K33" s="46"/>
      <c r="L33" s="47"/>
      <c r="M33" s="46"/>
      <c r="N33" s="45"/>
      <c r="O33" s="46"/>
      <c r="P33" s="45">
        <v>3</v>
      </c>
      <c r="Q33" s="48">
        <v>13</v>
      </c>
      <c r="R33" s="45"/>
      <c r="S33" s="48"/>
      <c r="T33" s="45"/>
      <c r="U33" s="48"/>
      <c r="V33" s="60">
        <v>13</v>
      </c>
      <c r="W33" s="50"/>
    </row>
    <row r="34" spans="1:22" ht="14.25" customHeight="1">
      <c r="A34" s="43">
        <v>30</v>
      </c>
      <c r="B34" s="62" t="s">
        <v>78</v>
      </c>
      <c r="C34" s="63" t="s">
        <v>79</v>
      </c>
      <c r="D34" s="64"/>
      <c r="E34" s="46"/>
      <c r="F34" s="45"/>
      <c r="G34" s="46"/>
      <c r="H34" s="45"/>
      <c r="I34" s="46"/>
      <c r="J34" s="45">
        <v>4</v>
      </c>
      <c r="K34" s="46">
        <v>11</v>
      </c>
      <c r="L34" s="47"/>
      <c r="M34" s="46"/>
      <c r="N34" s="45"/>
      <c r="O34" s="46"/>
      <c r="P34" s="45"/>
      <c r="Q34" s="48"/>
      <c r="R34" s="45"/>
      <c r="S34" s="48"/>
      <c r="T34" s="45"/>
      <c r="U34" s="48"/>
      <c r="V34" s="58">
        <v>11</v>
      </c>
    </row>
    <row r="35" spans="1:22" ht="14.25" customHeight="1">
      <c r="A35" s="43">
        <v>30</v>
      </c>
      <c r="B35" s="62" t="s">
        <v>80</v>
      </c>
      <c r="C35" s="63" t="s">
        <v>13</v>
      </c>
      <c r="D35" s="64"/>
      <c r="E35" s="65"/>
      <c r="F35" s="45"/>
      <c r="G35" s="46"/>
      <c r="H35" s="45"/>
      <c r="I35" s="46"/>
      <c r="J35" s="45"/>
      <c r="K35" s="46"/>
      <c r="L35" s="47"/>
      <c r="M35" s="46"/>
      <c r="N35" s="45"/>
      <c r="O35" s="46"/>
      <c r="P35" s="45"/>
      <c r="Q35" s="48"/>
      <c r="R35" s="45">
        <v>4</v>
      </c>
      <c r="S35" s="48">
        <v>11</v>
      </c>
      <c r="T35" s="45"/>
      <c r="U35" s="48"/>
      <c r="V35" s="60">
        <v>11</v>
      </c>
    </row>
    <row r="36" spans="1:23" ht="14.25" customHeight="1">
      <c r="A36" s="43">
        <v>32</v>
      </c>
      <c r="B36" s="53" t="s">
        <v>81</v>
      </c>
      <c r="C36" s="54" t="s">
        <v>82</v>
      </c>
      <c r="D36" s="45"/>
      <c r="E36" s="46"/>
      <c r="F36" s="45"/>
      <c r="G36" s="46"/>
      <c r="H36" s="45"/>
      <c r="I36" s="46"/>
      <c r="J36" s="45"/>
      <c r="K36" s="46"/>
      <c r="L36" s="47"/>
      <c r="M36" s="46"/>
      <c r="N36" s="45"/>
      <c r="O36" s="46"/>
      <c r="P36" s="45"/>
      <c r="Q36" s="48"/>
      <c r="R36" s="45">
        <v>6</v>
      </c>
      <c r="S36" s="48">
        <v>9.4</v>
      </c>
      <c r="T36" s="45"/>
      <c r="U36" s="48"/>
      <c r="V36" s="58">
        <v>9.4</v>
      </c>
      <c r="W36" s="59"/>
    </row>
    <row r="37" spans="1:22" ht="14.25" customHeight="1">
      <c r="A37" s="43">
        <v>33</v>
      </c>
      <c r="B37" s="43" t="s">
        <v>83</v>
      </c>
      <c r="C37" s="44" t="s">
        <v>82</v>
      </c>
      <c r="D37" s="45"/>
      <c r="E37" s="46"/>
      <c r="F37" s="45"/>
      <c r="G37" s="46"/>
      <c r="H37" s="45"/>
      <c r="I37" s="46"/>
      <c r="J37" s="45"/>
      <c r="K37" s="46"/>
      <c r="L37" s="47"/>
      <c r="M37" s="46"/>
      <c r="N37" s="45"/>
      <c r="O37" s="46"/>
      <c r="P37" s="45"/>
      <c r="Q37" s="48"/>
      <c r="R37" s="45">
        <v>7</v>
      </c>
      <c r="S37" s="48">
        <v>8.6</v>
      </c>
      <c r="T37" s="45"/>
      <c r="U37" s="48"/>
      <c r="V37" s="58">
        <v>8.6</v>
      </c>
    </row>
    <row r="38" spans="1:22" ht="14.25" customHeight="1">
      <c r="A38" s="43">
        <v>34</v>
      </c>
      <c r="B38" s="43" t="s">
        <v>84</v>
      </c>
      <c r="C38" s="44" t="s">
        <v>31</v>
      </c>
      <c r="D38" s="45"/>
      <c r="E38" s="46"/>
      <c r="F38" s="45"/>
      <c r="G38" s="46"/>
      <c r="H38" s="45"/>
      <c r="I38" s="46"/>
      <c r="J38" s="45"/>
      <c r="K38" s="46"/>
      <c r="L38" s="47"/>
      <c r="M38" s="46"/>
      <c r="N38" s="45"/>
      <c r="O38" s="46"/>
      <c r="P38" s="45">
        <v>8</v>
      </c>
      <c r="Q38" s="48">
        <v>8</v>
      </c>
      <c r="R38" s="45"/>
      <c r="S38" s="48"/>
      <c r="T38" s="45"/>
      <c r="U38" s="48"/>
      <c r="V38" s="58">
        <v>8</v>
      </c>
    </row>
    <row r="39" spans="1:22" ht="14.25" customHeight="1">
      <c r="A39" s="43">
        <v>34</v>
      </c>
      <c r="B39" s="43" t="s">
        <v>37</v>
      </c>
      <c r="C39" s="44" t="s">
        <v>31</v>
      </c>
      <c r="D39" s="45"/>
      <c r="E39" s="46"/>
      <c r="F39" s="45"/>
      <c r="G39" s="46"/>
      <c r="H39" s="45">
        <v>8</v>
      </c>
      <c r="I39" s="46">
        <v>8</v>
      </c>
      <c r="J39" s="45"/>
      <c r="K39" s="46"/>
      <c r="L39" s="56"/>
      <c r="M39" s="46"/>
      <c r="N39" s="45"/>
      <c r="O39" s="46"/>
      <c r="P39" s="45"/>
      <c r="Q39" s="48"/>
      <c r="R39" s="45"/>
      <c r="S39" s="48"/>
      <c r="T39" s="45"/>
      <c r="U39" s="48"/>
      <c r="V39" s="58">
        <v>8</v>
      </c>
    </row>
    <row r="40" spans="1:22" ht="14.25" customHeight="1">
      <c r="A40" s="43">
        <v>36</v>
      </c>
      <c r="B40" s="53" t="s">
        <v>85</v>
      </c>
      <c r="C40" s="57" t="s">
        <v>70</v>
      </c>
      <c r="D40" s="45"/>
      <c r="E40" s="46"/>
      <c r="F40" s="52"/>
      <c r="G40" s="46"/>
      <c r="H40" s="45">
        <v>9</v>
      </c>
      <c r="I40" s="46">
        <v>7.4</v>
      </c>
      <c r="J40" s="45"/>
      <c r="K40" s="46"/>
      <c r="L40" s="56"/>
      <c r="M40" s="46"/>
      <c r="N40" s="45"/>
      <c r="O40" s="46"/>
      <c r="P40" s="45"/>
      <c r="Q40" s="48"/>
      <c r="R40" s="45"/>
      <c r="S40" s="48"/>
      <c r="T40" s="45"/>
      <c r="U40" s="48"/>
      <c r="V40" s="58">
        <v>7.4</v>
      </c>
    </row>
    <row r="41" spans="1:22" ht="14.25" customHeight="1">
      <c r="A41" s="43">
        <v>37</v>
      </c>
      <c r="B41" s="53" t="s">
        <v>86</v>
      </c>
      <c r="C41" s="57" t="s">
        <v>56</v>
      </c>
      <c r="D41" s="45"/>
      <c r="E41" s="46"/>
      <c r="F41" s="52"/>
      <c r="G41" s="46"/>
      <c r="H41" s="45">
        <v>12</v>
      </c>
      <c r="I41" s="46">
        <v>5.6</v>
      </c>
      <c r="J41" s="45"/>
      <c r="K41" s="46"/>
      <c r="L41" s="56"/>
      <c r="M41" s="46"/>
      <c r="N41" s="45"/>
      <c r="O41" s="46"/>
      <c r="P41" s="45"/>
      <c r="Q41" s="48"/>
      <c r="R41" s="45"/>
      <c r="S41" s="48"/>
      <c r="T41" s="45"/>
      <c r="U41" s="48"/>
      <c r="V41" s="58">
        <v>5.6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22.375" style="0" customWidth="1"/>
    <col min="3" max="3" width="14.00390625" style="0" customWidth="1"/>
    <col min="4" max="4" width="10.375" style="5" customWidth="1"/>
    <col min="5" max="5" width="6.75390625" style="0" customWidth="1"/>
    <col min="6" max="6" width="9.125" style="5" customWidth="1"/>
    <col min="7" max="7" width="6.625" style="0" customWidth="1"/>
    <col min="8" max="8" width="10.625" style="0" customWidth="1"/>
    <col min="9" max="9" width="6.625" style="0" customWidth="1"/>
    <col min="10" max="10" width="8.125" style="5" customWidth="1"/>
    <col min="11" max="11" width="6.625" style="0" customWidth="1"/>
    <col min="13" max="13" width="6.75390625" style="0" customWidth="1"/>
    <col min="14" max="14" width="9.125" style="5" customWidth="1"/>
    <col min="15" max="15" width="6.625" style="0" customWidth="1"/>
    <col min="16" max="16" width="10.625" style="5" customWidth="1"/>
    <col min="17" max="17" width="6.75390625" style="28" customWidth="1"/>
    <col min="18" max="18" width="7.625" style="0" customWidth="1"/>
    <col min="19" max="19" width="8.25390625" style="0" customWidth="1"/>
  </cols>
  <sheetData>
    <row r="1" spans="1:15" ht="18">
      <c r="A1" s="25" t="s">
        <v>204</v>
      </c>
      <c r="B1" s="25"/>
      <c r="C1" s="25"/>
      <c r="D1" s="26"/>
      <c r="E1" s="25"/>
      <c r="F1" s="26"/>
      <c r="G1" s="25"/>
      <c r="H1" s="25"/>
      <c r="I1" s="67"/>
      <c r="K1" s="67"/>
      <c r="L1" s="5"/>
      <c r="M1" s="5"/>
      <c r="O1" s="67"/>
    </row>
    <row r="2" spans="1:15" ht="12.75">
      <c r="A2" s="68" t="s">
        <v>1</v>
      </c>
      <c r="B2" s="69"/>
      <c r="C2" s="69"/>
      <c r="D2" s="148"/>
      <c r="E2" s="69"/>
      <c r="F2" s="148"/>
      <c r="G2" s="69"/>
      <c r="H2" s="69"/>
      <c r="I2" s="67"/>
      <c r="K2" s="67"/>
      <c r="L2" s="5"/>
      <c r="M2" s="5"/>
      <c r="O2" s="67"/>
    </row>
    <row r="3" spans="1:19" ht="38.25">
      <c r="A3" s="30" t="s">
        <v>2</v>
      </c>
      <c r="B3" s="30" t="s">
        <v>3</v>
      </c>
      <c r="C3" s="30" t="s">
        <v>4</v>
      </c>
      <c r="D3" s="31" t="s">
        <v>46</v>
      </c>
      <c r="E3" s="30" t="s">
        <v>6</v>
      </c>
      <c r="F3" s="70" t="s">
        <v>205</v>
      </c>
      <c r="G3" s="30" t="s">
        <v>6</v>
      </c>
      <c r="H3" s="70" t="s">
        <v>206</v>
      </c>
      <c r="I3" s="30" t="s">
        <v>6</v>
      </c>
      <c r="J3" s="149" t="s">
        <v>48</v>
      </c>
      <c r="K3" s="30" t="s">
        <v>6</v>
      </c>
      <c r="L3" s="71" t="s">
        <v>47</v>
      </c>
      <c r="M3" s="30" t="s">
        <v>6</v>
      </c>
      <c r="N3" s="71" t="s">
        <v>49</v>
      </c>
      <c r="O3" s="30" t="s">
        <v>6</v>
      </c>
      <c r="P3" s="71" t="s">
        <v>53</v>
      </c>
      <c r="Q3" s="30" t="s">
        <v>6</v>
      </c>
      <c r="R3" s="90" t="s">
        <v>10</v>
      </c>
      <c r="S3" s="90" t="s">
        <v>54</v>
      </c>
    </row>
    <row r="4" spans="1:19" ht="13.5" thickBot="1">
      <c r="A4" s="131"/>
      <c r="B4" s="173" t="s">
        <v>11</v>
      </c>
      <c r="C4" s="173"/>
      <c r="D4" s="134">
        <v>0.5</v>
      </c>
      <c r="E4" s="135"/>
      <c r="F4" s="136">
        <v>0.4</v>
      </c>
      <c r="G4" s="134"/>
      <c r="H4" s="136">
        <v>0.4</v>
      </c>
      <c r="I4" s="134"/>
      <c r="J4" s="136">
        <v>0.1</v>
      </c>
      <c r="K4" s="134"/>
      <c r="L4" s="134">
        <v>0.1</v>
      </c>
      <c r="M4" s="134"/>
      <c r="N4" s="134">
        <v>0.6</v>
      </c>
      <c r="O4" s="134"/>
      <c r="P4" s="137">
        <v>1</v>
      </c>
      <c r="Q4" s="150"/>
      <c r="R4" s="137">
        <v>7</v>
      </c>
      <c r="S4" s="137">
        <v>5</v>
      </c>
    </row>
    <row r="5" spans="1:19" ht="13.5" thickTop="1">
      <c r="A5" s="139">
        <v>1</v>
      </c>
      <c r="B5" s="82" t="s">
        <v>16</v>
      </c>
      <c r="C5" s="82" t="s">
        <v>13</v>
      </c>
      <c r="D5" s="140">
        <v>1</v>
      </c>
      <c r="E5" s="82">
        <v>50</v>
      </c>
      <c r="F5" s="140">
        <v>1</v>
      </c>
      <c r="G5" s="82">
        <v>40</v>
      </c>
      <c r="H5" s="140">
        <v>1</v>
      </c>
      <c r="I5" s="82">
        <v>40</v>
      </c>
      <c r="J5" s="140"/>
      <c r="K5" s="82"/>
      <c r="L5" s="140"/>
      <c r="M5" s="151"/>
      <c r="N5" s="140">
        <v>2</v>
      </c>
      <c r="O5" s="82">
        <v>48</v>
      </c>
      <c r="P5" s="140">
        <v>2</v>
      </c>
      <c r="Q5" s="152">
        <v>80</v>
      </c>
      <c r="R5" s="114">
        <v>258</v>
      </c>
      <c r="S5" s="114">
        <v>258</v>
      </c>
    </row>
    <row r="6" spans="1:19" ht="12.75">
      <c r="A6" s="48">
        <v>2</v>
      </c>
      <c r="B6" s="89" t="s">
        <v>63</v>
      </c>
      <c r="C6" s="89" t="s">
        <v>22</v>
      </c>
      <c r="D6" s="45">
        <v>3</v>
      </c>
      <c r="E6" s="82">
        <v>32.5</v>
      </c>
      <c r="F6" s="45">
        <v>2</v>
      </c>
      <c r="G6" s="82">
        <v>32</v>
      </c>
      <c r="H6" s="45">
        <v>3</v>
      </c>
      <c r="I6" s="82">
        <v>26</v>
      </c>
      <c r="J6" s="140"/>
      <c r="K6" s="82"/>
      <c r="L6" s="45"/>
      <c r="M6" s="151"/>
      <c r="N6" s="140">
        <v>3</v>
      </c>
      <c r="O6" s="82">
        <v>39</v>
      </c>
      <c r="P6" s="45">
        <v>9</v>
      </c>
      <c r="Q6" s="46">
        <v>37</v>
      </c>
      <c r="R6" s="48">
        <v>166.5</v>
      </c>
      <c r="S6" s="48">
        <v>166.5</v>
      </c>
    </row>
    <row r="7" spans="1:19" ht="12.75">
      <c r="A7" s="139">
        <v>3</v>
      </c>
      <c r="B7" s="89" t="s">
        <v>17</v>
      </c>
      <c r="C7" s="89" t="s">
        <v>13</v>
      </c>
      <c r="D7" s="45">
        <v>4</v>
      </c>
      <c r="E7" s="82">
        <v>27.5</v>
      </c>
      <c r="F7" s="45">
        <v>4</v>
      </c>
      <c r="G7" s="82">
        <v>22</v>
      </c>
      <c r="H7" s="45">
        <v>2</v>
      </c>
      <c r="I7" s="82">
        <v>32</v>
      </c>
      <c r="J7" s="140"/>
      <c r="K7" s="82"/>
      <c r="L7" s="45"/>
      <c r="M7" s="151"/>
      <c r="N7" s="140"/>
      <c r="O7" s="82"/>
      <c r="P7" s="45">
        <v>3</v>
      </c>
      <c r="Q7" s="46">
        <v>65</v>
      </c>
      <c r="R7" s="48">
        <v>146.5</v>
      </c>
      <c r="S7" s="48">
        <v>146.5</v>
      </c>
    </row>
    <row r="8" spans="1:19" ht="12.75">
      <c r="A8" s="48">
        <v>4</v>
      </c>
      <c r="B8" s="48" t="s">
        <v>42</v>
      </c>
      <c r="C8" s="48" t="s">
        <v>13</v>
      </c>
      <c r="D8" s="45">
        <v>2</v>
      </c>
      <c r="E8" s="114">
        <v>40</v>
      </c>
      <c r="F8" s="45">
        <v>3</v>
      </c>
      <c r="G8" s="114">
        <v>26</v>
      </c>
      <c r="H8" s="145"/>
      <c r="I8" s="114"/>
      <c r="J8" s="140"/>
      <c r="K8" s="114"/>
      <c r="L8" s="45"/>
      <c r="M8" s="151"/>
      <c r="N8" s="140"/>
      <c r="O8" s="114"/>
      <c r="P8" s="45">
        <v>5</v>
      </c>
      <c r="Q8" s="46">
        <v>51</v>
      </c>
      <c r="R8" s="48">
        <v>117</v>
      </c>
      <c r="S8" s="48">
        <v>117</v>
      </c>
    </row>
    <row r="9" spans="1:19" ht="12.75">
      <c r="A9" s="139">
        <v>5</v>
      </c>
      <c r="B9" s="89" t="s">
        <v>207</v>
      </c>
      <c r="C9" s="89" t="s">
        <v>19</v>
      </c>
      <c r="D9" s="45"/>
      <c r="E9" s="82"/>
      <c r="F9" s="45"/>
      <c r="G9" s="82"/>
      <c r="H9" s="52"/>
      <c r="I9" s="82"/>
      <c r="J9" s="140">
        <v>1</v>
      </c>
      <c r="K9" s="82">
        <v>10</v>
      </c>
      <c r="L9" s="45">
        <v>2</v>
      </c>
      <c r="M9" s="151">
        <v>8</v>
      </c>
      <c r="N9" s="140">
        <v>1</v>
      </c>
      <c r="O9" s="82">
        <v>60</v>
      </c>
      <c r="P9" s="45">
        <v>10</v>
      </c>
      <c r="Q9" s="46">
        <v>34</v>
      </c>
      <c r="R9" s="48">
        <v>112</v>
      </c>
      <c r="S9" s="48">
        <v>112</v>
      </c>
    </row>
    <row r="10" spans="1:19" ht="12.75">
      <c r="A10" s="48">
        <v>6</v>
      </c>
      <c r="B10" s="89" t="s">
        <v>34</v>
      </c>
      <c r="C10" s="89" t="s">
        <v>13</v>
      </c>
      <c r="D10" s="45"/>
      <c r="E10" s="82"/>
      <c r="F10" s="52"/>
      <c r="G10" s="82"/>
      <c r="H10" s="52"/>
      <c r="I10" s="82"/>
      <c r="J10" s="140"/>
      <c r="K10" s="82"/>
      <c r="L10" s="45"/>
      <c r="M10" s="151"/>
      <c r="N10" s="140"/>
      <c r="O10" s="82"/>
      <c r="P10" s="45">
        <v>1</v>
      </c>
      <c r="Q10" s="46">
        <v>100</v>
      </c>
      <c r="R10" s="48">
        <v>100</v>
      </c>
      <c r="S10" s="48">
        <v>100</v>
      </c>
    </row>
    <row r="11" spans="1:19" ht="12.75">
      <c r="A11" s="139">
        <v>7</v>
      </c>
      <c r="B11" s="89" t="s">
        <v>28</v>
      </c>
      <c r="C11" s="89" t="s">
        <v>13</v>
      </c>
      <c r="D11" s="45"/>
      <c r="E11" s="82"/>
      <c r="F11" s="52"/>
      <c r="G11" s="82"/>
      <c r="H11" s="52"/>
      <c r="I11" s="82"/>
      <c r="J11" s="140"/>
      <c r="K11" s="82"/>
      <c r="L11" s="45"/>
      <c r="M11" s="151"/>
      <c r="N11" s="140">
        <v>4</v>
      </c>
      <c r="O11" s="82">
        <v>33</v>
      </c>
      <c r="P11" s="45">
        <v>4</v>
      </c>
      <c r="Q11" s="46">
        <v>55</v>
      </c>
      <c r="R11" s="48">
        <v>88</v>
      </c>
      <c r="S11" s="48">
        <v>88</v>
      </c>
    </row>
    <row r="12" spans="1:19" ht="12.75">
      <c r="A12" s="48">
        <v>8</v>
      </c>
      <c r="B12" s="89" t="s">
        <v>26</v>
      </c>
      <c r="C12" s="89" t="s">
        <v>27</v>
      </c>
      <c r="D12" s="45">
        <v>5</v>
      </c>
      <c r="E12" s="82">
        <v>25.5</v>
      </c>
      <c r="F12" s="45"/>
      <c r="G12" s="82"/>
      <c r="H12" s="45"/>
      <c r="I12" s="82"/>
      <c r="J12" s="140"/>
      <c r="K12" s="82"/>
      <c r="L12" s="45"/>
      <c r="M12" s="151"/>
      <c r="N12" s="140">
        <v>6</v>
      </c>
      <c r="O12" s="82">
        <v>28.2</v>
      </c>
      <c r="P12" s="45">
        <v>12</v>
      </c>
      <c r="Q12" s="46">
        <v>28</v>
      </c>
      <c r="R12" s="48">
        <v>81.7</v>
      </c>
      <c r="S12" s="48">
        <v>81.7</v>
      </c>
    </row>
    <row r="13" spans="1:19" ht="12.75">
      <c r="A13" s="139">
        <v>9</v>
      </c>
      <c r="B13" s="89" t="s">
        <v>40</v>
      </c>
      <c r="C13" s="89" t="s">
        <v>15</v>
      </c>
      <c r="D13" s="45"/>
      <c r="E13" s="82"/>
      <c r="F13" s="52"/>
      <c r="G13" s="82"/>
      <c r="H13" s="52"/>
      <c r="I13" s="82"/>
      <c r="J13" s="140"/>
      <c r="K13" s="82"/>
      <c r="L13" s="45">
        <v>1</v>
      </c>
      <c r="M13" s="151">
        <v>10</v>
      </c>
      <c r="N13" s="140">
        <v>9</v>
      </c>
      <c r="O13" s="82">
        <v>22.2</v>
      </c>
      <c r="P13" s="45">
        <v>6</v>
      </c>
      <c r="Q13" s="46">
        <v>47</v>
      </c>
      <c r="R13" s="48">
        <v>79.2</v>
      </c>
      <c r="S13" s="48">
        <v>79.2</v>
      </c>
    </row>
    <row r="14" spans="1:19" ht="12.75">
      <c r="A14" s="48">
        <v>10</v>
      </c>
      <c r="B14" s="102" t="s">
        <v>57</v>
      </c>
      <c r="C14" s="102" t="s">
        <v>27</v>
      </c>
      <c r="D14" s="45"/>
      <c r="E14" s="48"/>
      <c r="F14" s="45"/>
      <c r="G14" s="48"/>
      <c r="H14" s="145"/>
      <c r="I14" s="48"/>
      <c r="J14" s="45"/>
      <c r="K14" s="48"/>
      <c r="L14" s="145"/>
      <c r="M14" s="106"/>
      <c r="N14" s="45">
        <v>5</v>
      </c>
      <c r="O14" s="48">
        <v>30.6</v>
      </c>
      <c r="P14" s="45">
        <v>13</v>
      </c>
      <c r="Q14" s="46">
        <v>26</v>
      </c>
      <c r="R14" s="48">
        <v>56.6</v>
      </c>
      <c r="S14" s="48">
        <v>56.6</v>
      </c>
    </row>
    <row r="15" spans="1:19" ht="12.75">
      <c r="A15" s="139">
        <v>11</v>
      </c>
      <c r="B15" s="102" t="s">
        <v>69</v>
      </c>
      <c r="C15" s="102" t="s">
        <v>70</v>
      </c>
      <c r="D15" s="45"/>
      <c r="E15" s="114"/>
      <c r="F15" s="45"/>
      <c r="G15" s="114"/>
      <c r="H15" s="145"/>
      <c r="I15" s="114"/>
      <c r="J15" s="140"/>
      <c r="K15" s="114"/>
      <c r="L15" s="145"/>
      <c r="M15" s="114"/>
      <c r="N15" s="140">
        <v>7</v>
      </c>
      <c r="O15" s="114">
        <v>25.8</v>
      </c>
      <c r="P15" s="45">
        <v>16</v>
      </c>
      <c r="Q15" s="46">
        <v>20</v>
      </c>
      <c r="R15" s="48">
        <v>45.8</v>
      </c>
      <c r="S15" s="48">
        <v>45.8</v>
      </c>
    </row>
    <row r="16" spans="1:19" ht="12.75">
      <c r="A16" s="48">
        <v>12</v>
      </c>
      <c r="B16" s="104" t="s">
        <v>20</v>
      </c>
      <c r="C16" s="104" t="s">
        <v>13</v>
      </c>
      <c r="D16" s="45"/>
      <c r="E16" s="114"/>
      <c r="F16" s="45"/>
      <c r="G16" s="114"/>
      <c r="H16" s="145"/>
      <c r="I16" s="114"/>
      <c r="J16" s="140"/>
      <c r="K16" s="114"/>
      <c r="L16" s="145"/>
      <c r="M16" s="114"/>
      <c r="N16" s="140"/>
      <c r="O16" s="114"/>
      <c r="P16" s="45">
        <v>7</v>
      </c>
      <c r="Q16" s="46">
        <v>43</v>
      </c>
      <c r="R16" s="46">
        <v>43</v>
      </c>
      <c r="S16" s="46">
        <v>43</v>
      </c>
    </row>
    <row r="17" spans="1:19" ht="12.75">
      <c r="A17" s="139">
        <v>13</v>
      </c>
      <c r="B17" s="146" t="s">
        <v>24</v>
      </c>
      <c r="C17" s="146" t="s">
        <v>25</v>
      </c>
      <c r="D17" s="45"/>
      <c r="E17" s="82"/>
      <c r="F17" s="52"/>
      <c r="G17" s="82"/>
      <c r="H17" s="52"/>
      <c r="I17" s="82"/>
      <c r="J17" s="140"/>
      <c r="K17" s="82"/>
      <c r="L17" s="45">
        <v>6</v>
      </c>
      <c r="M17" s="151">
        <v>4.7</v>
      </c>
      <c r="N17" s="140">
        <v>11</v>
      </c>
      <c r="O17" s="82">
        <v>18.6</v>
      </c>
      <c r="P17" s="45">
        <v>17</v>
      </c>
      <c r="Q17" s="46">
        <v>18</v>
      </c>
      <c r="R17" s="48">
        <v>41.3</v>
      </c>
      <c r="S17" s="48">
        <v>41.3</v>
      </c>
    </row>
    <row r="18" spans="1:19" ht="12.75">
      <c r="A18" s="48">
        <v>14</v>
      </c>
      <c r="B18" s="102" t="s">
        <v>62</v>
      </c>
      <c r="C18" s="102" t="s">
        <v>13</v>
      </c>
      <c r="D18" s="45"/>
      <c r="E18" s="82"/>
      <c r="F18" s="52"/>
      <c r="G18" s="82"/>
      <c r="H18" s="52"/>
      <c r="I18" s="82"/>
      <c r="J18" s="45"/>
      <c r="K18" s="82"/>
      <c r="L18" s="45"/>
      <c r="M18" s="151"/>
      <c r="N18" s="140"/>
      <c r="O18" s="82"/>
      <c r="P18" s="45">
        <v>8</v>
      </c>
      <c r="Q18" s="46">
        <v>40</v>
      </c>
      <c r="R18" s="48">
        <v>40</v>
      </c>
      <c r="S18" s="48">
        <v>40</v>
      </c>
    </row>
    <row r="19" spans="1:19" ht="12.75">
      <c r="A19" s="139">
        <v>15</v>
      </c>
      <c r="B19" s="102" t="s">
        <v>169</v>
      </c>
      <c r="C19" s="102" t="s">
        <v>22</v>
      </c>
      <c r="D19" s="45"/>
      <c r="E19" s="114"/>
      <c r="F19" s="45"/>
      <c r="G19" s="114"/>
      <c r="H19" s="145"/>
      <c r="I19" s="114"/>
      <c r="J19" s="45"/>
      <c r="K19" s="114"/>
      <c r="L19" s="145"/>
      <c r="M19" s="114"/>
      <c r="N19" s="140"/>
      <c r="O19" s="114"/>
      <c r="P19" s="45">
        <v>11</v>
      </c>
      <c r="Q19" s="46">
        <v>31</v>
      </c>
      <c r="R19" s="46">
        <v>31</v>
      </c>
      <c r="S19" s="46">
        <v>31</v>
      </c>
    </row>
    <row r="20" spans="1:19" ht="12.75">
      <c r="A20" s="48">
        <v>16</v>
      </c>
      <c r="B20" s="102" t="s">
        <v>208</v>
      </c>
      <c r="C20" s="102" t="s">
        <v>70</v>
      </c>
      <c r="D20" s="45"/>
      <c r="E20" s="114"/>
      <c r="F20" s="45"/>
      <c r="G20" s="114"/>
      <c r="H20" s="145"/>
      <c r="I20" s="114"/>
      <c r="J20" s="45"/>
      <c r="K20" s="114"/>
      <c r="L20" s="145"/>
      <c r="M20" s="114"/>
      <c r="N20" s="140">
        <v>8</v>
      </c>
      <c r="O20" s="114">
        <v>24</v>
      </c>
      <c r="P20" s="45"/>
      <c r="Q20" s="46"/>
      <c r="R20" s="48">
        <v>24</v>
      </c>
      <c r="S20" s="48">
        <v>24</v>
      </c>
    </row>
    <row r="21" spans="1:19" ht="12.75">
      <c r="A21" s="139">
        <v>16</v>
      </c>
      <c r="B21" s="102" t="s">
        <v>209</v>
      </c>
      <c r="C21" s="102" t="s">
        <v>13</v>
      </c>
      <c r="D21" s="45"/>
      <c r="E21" s="114"/>
      <c r="F21" s="45"/>
      <c r="G21" s="114"/>
      <c r="H21" s="145"/>
      <c r="I21" s="114"/>
      <c r="J21" s="45"/>
      <c r="K21" s="114"/>
      <c r="L21" s="145"/>
      <c r="M21" s="114"/>
      <c r="N21" s="140"/>
      <c r="O21" s="114"/>
      <c r="P21" s="45">
        <v>14</v>
      </c>
      <c r="Q21" s="46">
        <v>24</v>
      </c>
      <c r="R21" s="46">
        <v>24</v>
      </c>
      <c r="S21" s="46">
        <v>24</v>
      </c>
    </row>
    <row r="22" spans="1:19" ht="12.75">
      <c r="A22" s="48">
        <v>18</v>
      </c>
      <c r="B22" s="102" t="s">
        <v>64</v>
      </c>
      <c r="C22" s="102" t="s">
        <v>65</v>
      </c>
      <c r="D22" s="45">
        <v>6</v>
      </c>
      <c r="E22" s="89">
        <v>23.5</v>
      </c>
      <c r="F22" s="52"/>
      <c r="G22" s="89"/>
      <c r="H22" s="52"/>
      <c r="I22" s="89"/>
      <c r="J22" s="45"/>
      <c r="K22" s="89"/>
      <c r="L22" s="45"/>
      <c r="M22" s="153"/>
      <c r="N22" s="45"/>
      <c r="O22" s="89"/>
      <c r="P22" s="45"/>
      <c r="Q22" s="46"/>
      <c r="R22" s="48">
        <v>23.5</v>
      </c>
      <c r="S22" s="48">
        <v>23.5</v>
      </c>
    </row>
    <row r="23" spans="1:19" ht="12.75">
      <c r="A23" s="139">
        <v>19</v>
      </c>
      <c r="B23" s="102" t="s">
        <v>59</v>
      </c>
      <c r="C23" s="102" t="s">
        <v>27</v>
      </c>
      <c r="D23" s="45"/>
      <c r="E23" s="89"/>
      <c r="F23" s="52"/>
      <c r="G23" s="89"/>
      <c r="H23" s="52"/>
      <c r="I23" s="89"/>
      <c r="J23" s="45"/>
      <c r="K23" s="89"/>
      <c r="L23" s="45"/>
      <c r="M23" s="153"/>
      <c r="N23" s="45"/>
      <c r="O23" s="89"/>
      <c r="P23" s="45">
        <v>15</v>
      </c>
      <c r="Q23" s="46">
        <v>22</v>
      </c>
      <c r="R23" s="48">
        <v>22</v>
      </c>
      <c r="S23" s="48">
        <v>22</v>
      </c>
    </row>
    <row r="24" spans="1:19" ht="12.75">
      <c r="A24" s="48">
        <v>20</v>
      </c>
      <c r="B24" s="102" t="s">
        <v>29</v>
      </c>
      <c r="C24" s="102" t="s">
        <v>15</v>
      </c>
      <c r="D24" s="45"/>
      <c r="E24" s="89"/>
      <c r="F24" s="52"/>
      <c r="G24" s="89"/>
      <c r="H24" s="52"/>
      <c r="I24" s="89"/>
      <c r="J24" s="45"/>
      <c r="K24" s="89"/>
      <c r="L24" s="45"/>
      <c r="M24" s="153"/>
      <c r="N24" s="45">
        <v>10</v>
      </c>
      <c r="O24" s="89">
        <v>20.4</v>
      </c>
      <c r="P24" s="45"/>
      <c r="Q24" s="46"/>
      <c r="R24" s="48">
        <v>20.4</v>
      </c>
      <c r="S24" s="48">
        <v>20.4</v>
      </c>
    </row>
    <row r="25" spans="1:19" ht="12.75">
      <c r="A25" s="139">
        <v>21</v>
      </c>
      <c r="B25" s="102" t="s">
        <v>85</v>
      </c>
      <c r="C25" s="102" t="s">
        <v>70</v>
      </c>
      <c r="D25" s="45"/>
      <c r="E25" s="48"/>
      <c r="F25" s="45"/>
      <c r="G25" s="48"/>
      <c r="H25" s="145"/>
      <c r="I25" s="48"/>
      <c r="J25" s="45"/>
      <c r="K25" s="48"/>
      <c r="L25" s="145"/>
      <c r="M25" s="48"/>
      <c r="N25" s="45">
        <v>12</v>
      </c>
      <c r="O25" s="48">
        <v>16.8</v>
      </c>
      <c r="P25" s="45"/>
      <c r="Q25" s="46"/>
      <c r="R25" s="48">
        <v>16.8</v>
      </c>
      <c r="S25" s="48">
        <v>16.8</v>
      </c>
    </row>
    <row r="26" spans="1:19" ht="12.75">
      <c r="A26" s="48">
        <v>22</v>
      </c>
      <c r="B26" s="89" t="s">
        <v>92</v>
      </c>
      <c r="C26" s="89" t="s">
        <v>22</v>
      </c>
      <c r="D26" s="45"/>
      <c r="E26" s="89"/>
      <c r="F26" s="45"/>
      <c r="G26" s="89"/>
      <c r="H26" s="45"/>
      <c r="I26" s="89"/>
      <c r="J26" s="45"/>
      <c r="K26" s="89"/>
      <c r="L26" s="45"/>
      <c r="M26" s="153"/>
      <c r="N26" s="45"/>
      <c r="O26" s="89"/>
      <c r="P26" s="45">
        <v>18</v>
      </c>
      <c r="Q26" s="46">
        <v>16</v>
      </c>
      <c r="R26" s="48">
        <v>16</v>
      </c>
      <c r="S26" s="48">
        <v>16</v>
      </c>
    </row>
    <row r="27" spans="1:19" ht="12.75">
      <c r="A27" s="139">
        <v>23</v>
      </c>
      <c r="B27" s="102" t="s">
        <v>210</v>
      </c>
      <c r="C27" s="102" t="s">
        <v>22</v>
      </c>
      <c r="D27" s="45"/>
      <c r="E27" s="48"/>
      <c r="F27" s="45"/>
      <c r="G27" s="48"/>
      <c r="H27" s="145"/>
      <c r="I27" s="48"/>
      <c r="J27" s="45"/>
      <c r="K27" s="48"/>
      <c r="L27" s="145"/>
      <c r="M27" s="48"/>
      <c r="N27" s="45">
        <v>13</v>
      </c>
      <c r="O27" s="48">
        <v>15.6</v>
      </c>
      <c r="P27" s="45"/>
      <c r="Q27" s="46"/>
      <c r="R27" s="48">
        <v>15.6</v>
      </c>
      <c r="S27" s="48">
        <v>15.6</v>
      </c>
    </row>
    <row r="28" spans="1:19" ht="12.75">
      <c r="A28" s="48">
        <v>24</v>
      </c>
      <c r="B28" s="102" t="s">
        <v>61</v>
      </c>
      <c r="C28" s="102" t="s">
        <v>22</v>
      </c>
      <c r="D28" s="45"/>
      <c r="E28" s="48"/>
      <c r="F28" s="45"/>
      <c r="G28" s="48"/>
      <c r="H28" s="145"/>
      <c r="I28" s="48"/>
      <c r="J28" s="45"/>
      <c r="K28" s="48"/>
      <c r="L28" s="145"/>
      <c r="M28" s="48"/>
      <c r="N28" s="45">
        <v>14</v>
      </c>
      <c r="O28" s="48">
        <v>14.4</v>
      </c>
      <c r="P28" s="45"/>
      <c r="Q28" s="46"/>
      <c r="R28" s="48">
        <v>14.4</v>
      </c>
      <c r="S28" s="48">
        <v>14.4</v>
      </c>
    </row>
    <row r="29" spans="1:19" ht="12.75">
      <c r="A29" s="139">
        <v>25</v>
      </c>
      <c r="B29" s="89" t="s">
        <v>67</v>
      </c>
      <c r="C29" s="89" t="s">
        <v>68</v>
      </c>
      <c r="D29" s="45"/>
      <c r="E29" s="89"/>
      <c r="F29" s="45"/>
      <c r="G29" s="89"/>
      <c r="H29" s="45"/>
      <c r="I29" s="89"/>
      <c r="J29" s="45">
        <v>3</v>
      </c>
      <c r="K29" s="89">
        <v>6.5</v>
      </c>
      <c r="L29" s="45">
        <v>4</v>
      </c>
      <c r="M29" s="153">
        <v>5.5</v>
      </c>
      <c r="N29" s="45"/>
      <c r="O29" s="89"/>
      <c r="P29" s="45"/>
      <c r="Q29" s="46"/>
      <c r="R29" s="48">
        <v>12</v>
      </c>
      <c r="S29" s="48">
        <v>12</v>
      </c>
    </row>
    <row r="30" spans="1:19" ht="15">
      <c r="A30" s="48">
        <v>26</v>
      </c>
      <c r="B30" s="154" t="s">
        <v>211</v>
      </c>
      <c r="C30" s="154" t="s">
        <v>19</v>
      </c>
      <c r="D30" s="155"/>
      <c r="E30" s="48"/>
      <c r="F30" s="45"/>
      <c r="G30" s="48"/>
      <c r="H30" s="145"/>
      <c r="I30" s="48"/>
      <c r="J30" s="45">
        <v>2</v>
      </c>
      <c r="K30" s="48">
        <v>8</v>
      </c>
      <c r="L30" s="145"/>
      <c r="M30" s="48"/>
      <c r="N30" s="45"/>
      <c r="O30" s="48"/>
      <c r="P30" s="45"/>
      <c r="Q30" s="46"/>
      <c r="R30" s="48">
        <v>8</v>
      </c>
      <c r="S30" s="48">
        <v>8</v>
      </c>
    </row>
    <row r="31" spans="1:19" ht="12.75">
      <c r="A31" s="139">
        <v>27</v>
      </c>
      <c r="B31" s="102" t="s">
        <v>212</v>
      </c>
      <c r="C31" s="102" t="s">
        <v>31</v>
      </c>
      <c r="D31" s="45"/>
      <c r="E31" s="48"/>
      <c r="F31" s="45"/>
      <c r="G31" s="48"/>
      <c r="H31" s="145"/>
      <c r="I31" s="48"/>
      <c r="J31" s="45"/>
      <c r="K31" s="48"/>
      <c r="L31" s="45">
        <v>3</v>
      </c>
      <c r="M31" s="153">
        <v>6.5</v>
      </c>
      <c r="N31" s="45"/>
      <c r="O31" s="48"/>
      <c r="P31" s="45"/>
      <c r="Q31" s="46"/>
      <c r="R31" s="48">
        <v>6.5</v>
      </c>
      <c r="S31" s="48">
        <v>6.5</v>
      </c>
    </row>
    <row r="32" spans="1:19" s="50" customFormat="1" ht="12.75">
      <c r="A32" s="48">
        <v>28</v>
      </c>
      <c r="B32" s="102" t="s">
        <v>30</v>
      </c>
      <c r="C32" s="89" t="s">
        <v>31</v>
      </c>
      <c r="D32" s="45"/>
      <c r="E32" s="89"/>
      <c r="F32" s="52"/>
      <c r="G32" s="89"/>
      <c r="H32" s="52"/>
      <c r="I32" s="89"/>
      <c r="J32" s="45"/>
      <c r="K32" s="89"/>
      <c r="L32" s="45">
        <v>5</v>
      </c>
      <c r="M32" s="153">
        <v>5.1</v>
      </c>
      <c r="N32" s="45"/>
      <c r="O32" s="89"/>
      <c r="P32" s="45"/>
      <c r="Q32" s="46"/>
      <c r="R32" s="48">
        <v>5.1</v>
      </c>
      <c r="S32" s="48">
        <v>5.1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6.25390625" style="0" customWidth="1"/>
    <col min="2" max="2" width="21.625" style="0" customWidth="1"/>
    <col min="3" max="3" width="13.00390625" style="0" customWidth="1"/>
    <col min="5" max="5" width="6.875" style="0" customWidth="1"/>
    <col min="6" max="6" width="10.375" style="0" customWidth="1"/>
    <col min="7" max="7" width="6.75390625" style="0" customWidth="1"/>
    <col min="9" max="9" width="7.125" style="0" customWidth="1"/>
    <col min="11" max="11" width="6.875" style="0" customWidth="1"/>
    <col min="13" max="13" width="7.25390625" style="0" customWidth="1"/>
    <col min="14" max="14" width="9.375" style="0" customWidth="1"/>
    <col min="15" max="15" width="7.125" style="0" customWidth="1"/>
    <col min="16" max="16" width="8.25390625" style="0" customWidth="1"/>
    <col min="17" max="17" width="6.875" style="0" customWidth="1"/>
    <col min="18" max="18" width="10.125" style="5" customWidth="1"/>
    <col min="19" max="19" width="6.75390625" style="0" customWidth="1"/>
  </cols>
  <sheetData>
    <row r="1" spans="1:16" ht="18">
      <c r="A1" s="25" t="s">
        <v>192</v>
      </c>
      <c r="B1" s="25"/>
      <c r="C1" s="25"/>
      <c r="D1" s="25"/>
      <c r="E1" s="25"/>
      <c r="F1" s="25"/>
      <c r="G1" s="25"/>
      <c r="H1" s="25"/>
      <c r="I1" s="25"/>
      <c r="J1" s="25"/>
      <c r="K1" s="67"/>
      <c r="L1" s="5"/>
      <c r="M1" s="67"/>
      <c r="N1" s="5"/>
      <c r="O1" s="67"/>
      <c r="P1" s="67"/>
    </row>
    <row r="2" spans="1:16" ht="12.7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7"/>
      <c r="L2" s="5"/>
      <c r="M2" s="67"/>
      <c r="N2" s="5"/>
      <c r="O2" s="67"/>
      <c r="P2" s="67"/>
    </row>
    <row r="3" spans="1:21" ht="38.25">
      <c r="A3" s="30" t="s">
        <v>2</v>
      </c>
      <c r="B3" s="30" t="s">
        <v>3</v>
      </c>
      <c r="C3" s="30" t="s">
        <v>4</v>
      </c>
      <c r="D3" s="31" t="s">
        <v>45</v>
      </c>
      <c r="E3" s="30" t="s">
        <v>6</v>
      </c>
      <c r="F3" s="31" t="s">
        <v>46</v>
      </c>
      <c r="G3" s="30" t="s">
        <v>6</v>
      </c>
      <c r="H3" s="70" t="s">
        <v>193</v>
      </c>
      <c r="I3" s="30" t="s">
        <v>6</v>
      </c>
      <c r="J3" s="71" t="s">
        <v>194</v>
      </c>
      <c r="K3" s="30" t="s">
        <v>6</v>
      </c>
      <c r="L3" s="71" t="s">
        <v>47</v>
      </c>
      <c r="M3" s="30" t="s">
        <v>6</v>
      </c>
      <c r="N3" s="71" t="s">
        <v>49</v>
      </c>
      <c r="O3" s="30" t="s">
        <v>6</v>
      </c>
      <c r="P3" s="72" t="s">
        <v>15</v>
      </c>
      <c r="Q3" s="90" t="s">
        <v>6</v>
      </c>
      <c r="R3" s="71" t="s">
        <v>53</v>
      </c>
      <c r="S3" s="48" t="s">
        <v>6</v>
      </c>
      <c r="T3" s="90" t="s">
        <v>10</v>
      </c>
      <c r="U3" s="90" t="s">
        <v>54</v>
      </c>
    </row>
    <row r="4" spans="1:21" ht="13.5" thickBot="1">
      <c r="A4" s="131"/>
      <c r="B4" s="173" t="s">
        <v>11</v>
      </c>
      <c r="C4" s="173"/>
      <c r="D4" s="132">
        <v>0.5</v>
      </c>
      <c r="E4" s="133"/>
      <c r="F4" s="134">
        <v>0.5</v>
      </c>
      <c r="G4" s="135"/>
      <c r="H4" s="136">
        <v>0.1</v>
      </c>
      <c r="I4" s="134"/>
      <c r="J4" s="136">
        <v>0.2</v>
      </c>
      <c r="K4" s="134"/>
      <c r="L4" s="136">
        <v>0.5</v>
      </c>
      <c r="M4" s="134"/>
      <c r="N4" s="134">
        <v>0.6</v>
      </c>
      <c r="O4" s="134"/>
      <c r="P4" s="137">
        <v>0.6</v>
      </c>
      <c r="Q4" s="138"/>
      <c r="R4" s="137">
        <v>1</v>
      </c>
      <c r="S4" s="138"/>
      <c r="T4" s="138" t="s">
        <v>195</v>
      </c>
      <c r="U4" s="138" t="s">
        <v>196</v>
      </c>
    </row>
    <row r="5" spans="1:21" ht="13.5" thickTop="1">
      <c r="A5" s="139">
        <v>1</v>
      </c>
      <c r="B5" s="82" t="s">
        <v>16</v>
      </c>
      <c r="C5" s="82" t="s">
        <v>13</v>
      </c>
      <c r="D5" s="140">
        <v>1</v>
      </c>
      <c r="E5" s="114">
        <v>50</v>
      </c>
      <c r="F5" s="140">
        <v>1</v>
      </c>
      <c r="G5" s="82">
        <v>50</v>
      </c>
      <c r="H5" s="140"/>
      <c r="I5" s="82"/>
      <c r="J5" s="140"/>
      <c r="K5" s="82"/>
      <c r="L5" s="140"/>
      <c r="M5" s="82"/>
      <c r="N5" s="140">
        <v>1</v>
      </c>
      <c r="O5" s="82">
        <v>60</v>
      </c>
      <c r="P5" s="140">
        <v>1</v>
      </c>
      <c r="Q5" s="82">
        <v>60</v>
      </c>
      <c r="R5" s="140">
        <v>5</v>
      </c>
      <c r="S5" s="114">
        <v>51</v>
      </c>
      <c r="T5" s="114">
        <v>271</v>
      </c>
      <c r="U5" s="141">
        <v>271</v>
      </c>
    </row>
    <row r="6" spans="1:21" ht="12.75">
      <c r="A6" s="48">
        <v>2</v>
      </c>
      <c r="B6" s="89" t="s">
        <v>63</v>
      </c>
      <c r="C6" s="89" t="s">
        <v>13</v>
      </c>
      <c r="D6" s="45">
        <v>4</v>
      </c>
      <c r="E6" s="48">
        <v>27.5</v>
      </c>
      <c r="F6" s="45">
        <v>4</v>
      </c>
      <c r="G6" s="82">
        <v>27.5</v>
      </c>
      <c r="H6" s="45"/>
      <c r="I6" s="82"/>
      <c r="J6" s="45"/>
      <c r="K6" s="82"/>
      <c r="L6" s="140"/>
      <c r="M6" s="82"/>
      <c r="N6" s="45">
        <v>3</v>
      </c>
      <c r="O6" s="82">
        <v>39</v>
      </c>
      <c r="P6" s="45">
        <v>3</v>
      </c>
      <c r="Q6" s="89">
        <v>39</v>
      </c>
      <c r="R6" s="45">
        <v>1</v>
      </c>
      <c r="S6" s="48">
        <v>100</v>
      </c>
      <c r="T6" s="48">
        <v>233</v>
      </c>
      <c r="U6" s="48">
        <v>233</v>
      </c>
    </row>
    <row r="7" spans="1:21" ht="12.75">
      <c r="A7" s="48">
        <v>3</v>
      </c>
      <c r="B7" s="89" t="s">
        <v>14</v>
      </c>
      <c r="C7" s="89" t="s">
        <v>15</v>
      </c>
      <c r="D7" s="45">
        <v>5</v>
      </c>
      <c r="E7" s="48">
        <v>25.5</v>
      </c>
      <c r="F7" s="45"/>
      <c r="G7" s="82"/>
      <c r="H7" s="45">
        <v>1</v>
      </c>
      <c r="I7" s="142">
        <v>10</v>
      </c>
      <c r="J7" s="52">
        <v>1</v>
      </c>
      <c r="K7" s="82">
        <v>20</v>
      </c>
      <c r="L7" s="140">
        <v>2</v>
      </c>
      <c r="M7" s="82">
        <v>40</v>
      </c>
      <c r="N7" s="45">
        <v>4</v>
      </c>
      <c r="O7" s="82">
        <v>33</v>
      </c>
      <c r="P7" s="45">
        <v>2</v>
      </c>
      <c r="Q7" s="82">
        <v>48</v>
      </c>
      <c r="R7" s="45">
        <v>3</v>
      </c>
      <c r="S7" s="48">
        <v>65</v>
      </c>
      <c r="T7" s="143">
        <v>241.5</v>
      </c>
      <c r="U7" s="143">
        <v>231.5</v>
      </c>
    </row>
    <row r="8" spans="1:21" ht="12.75">
      <c r="A8" s="48">
        <v>4</v>
      </c>
      <c r="B8" s="89" t="s">
        <v>26</v>
      </c>
      <c r="C8" s="89" t="s">
        <v>27</v>
      </c>
      <c r="D8" s="45">
        <v>3</v>
      </c>
      <c r="E8" s="48">
        <v>32.5</v>
      </c>
      <c r="F8" s="45">
        <v>3</v>
      </c>
      <c r="G8" s="82">
        <v>32.5</v>
      </c>
      <c r="H8" s="45"/>
      <c r="I8" s="82"/>
      <c r="J8" s="45"/>
      <c r="K8" s="82"/>
      <c r="L8" s="140">
        <v>3</v>
      </c>
      <c r="M8" s="82">
        <v>32.5</v>
      </c>
      <c r="N8" s="45">
        <v>2</v>
      </c>
      <c r="O8" s="82">
        <v>48</v>
      </c>
      <c r="P8" s="45">
        <v>7</v>
      </c>
      <c r="Q8" s="89">
        <v>25.8</v>
      </c>
      <c r="R8" s="45">
        <v>15</v>
      </c>
      <c r="S8" s="48">
        <v>22</v>
      </c>
      <c r="T8" s="48">
        <v>193.3</v>
      </c>
      <c r="U8" s="48">
        <v>193.3</v>
      </c>
    </row>
    <row r="9" spans="1:21" ht="12.75">
      <c r="A9" s="48">
        <v>5</v>
      </c>
      <c r="B9" s="89" t="s">
        <v>17</v>
      </c>
      <c r="C9" s="89" t="s">
        <v>13</v>
      </c>
      <c r="D9" s="45">
        <v>2</v>
      </c>
      <c r="E9" s="48">
        <v>40</v>
      </c>
      <c r="F9" s="45">
        <v>2</v>
      </c>
      <c r="G9" s="82">
        <v>40</v>
      </c>
      <c r="H9" s="45"/>
      <c r="I9" s="82"/>
      <c r="J9" s="45">
        <v>2</v>
      </c>
      <c r="K9" s="82">
        <v>16</v>
      </c>
      <c r="L9" s="140">
        <v>1</v>
      </c>
      <c r="M9" s="82">
        <v>50</v>
      </c>
      <c r="N9" s="45"/>
      <c r="O9" s="82"/>
      <c r="P9" s="144"/>
      <c r="Q9" s="48"/>
      <c r="R9" s="45">
        <v>6</v>
      </c>
      <c r="S9" s="48">
        <v>47</v>
      </c>
      <c r="T9" s="48">
        <v>193</v>
      </c>
      <c r="U9" s="48">
        <v>193</v>
      </c>
    </row>
    <row r="10" spans="1:21" ht="12.75">
      <c r="A10" s="48">
        <v>6</v>
      </c>
      <c r="B10" s="89" t="s">
        <v>18</v>
      </c>
      <c r="C10" s="89" t="s">
        <v>19</v>
      </c>
      <c r="D10" s="45"/>
      <c r="E10" s="48"/>
      <c r="F10" s="45"/>
      <c r="G10" s="82"/>
      <c r="H10" s="45"/>
      <c r="I10" s="82"/>
      <c r="J10" s="52"/>
      <c r="K10" s="82"/>
      <c r="L10" s="140">
        <v>4</v>
      </c>
      <c r="M10" s="82">
        <v>27.5</v>
      </c>
      <c r="N10" s="45">
        <v>5</v>
      </c>
      <c r="O10" s="82">
        <v>30.6</v>
      </c>
      <c r="P10" s="45">
        <v>6</v>
      </c>
      <c r="Q10" s="82">
        <v>28.2</v>
      </c>
      <c r="R10" s="45">
        <v>2</v>
      </c>
      <c r="S10" s="48">
        <v>80</v>
      </c>
      <c r="T10" s="48">
        <v>166.3</v>
      </c>
      <c r="U10" s="48">
        <v>166.3</v>
      </c>
    </row>
    <row r="11" spans="1:21" ht="12.75">
      <c r="A11" s="48">
        <v>7</v>
      </c>
      <c r="B11" s="89" t="s">
        <v>40</v>
      </c>
      <c r="C11" s="89" t="s">
        <v>15</v>
      </c>
      <c r="D11" s="45"/>
      <c r="E11" s="82"/>
      <c r="F11" s="45"/>
      <c r="G11" s="82"/>
      <c r="H11" s="52"/>
      <c r="I11" s="82"/>
      <c r="J11" s="52"/>
      <c r="K11" s="82"/>
      <c r="L11" s="140">
        <v>8</v>
      </c>
      <c r="M11" s="82">
        <v>20</v>
      </c>
      <c r="N11" s="45">
        <v>9</v>
      </c>
      <c r="O11" s="82">
        <v>22.2</v>
      </c>
      <c r="P11" s="45">
        <v>4</v>
      </c>
      <c r="Q11" s="89">
        <v>33</v>
      </c>
      <c r="R11" s="45">
        <v>9</v>
      </c>
      <c r="S11" s="48">
        <v>37</v>
      </c>
      <c r="T11" s="48">
        <v>112.2</v>
      </c>
      <c r="U11" s="48">
        <v>112.2</v>
      </c>
    </row>
    <row r="12" spans="1:21" ht="12.75">
      <c r="A12" s="48">
        <v>8</v>
      </c>
      <c r="B12" s="48" t="s">
        <v>42</v>
      </c>
      <c r="C12" s="48" t="s">
        <v>13</v>
      </c>
      <c r="D12" s="145"/>
      <c r="E12" s="114"/>
      <c r="F12" s="145"/>
      <c r="G12" s="114"/>
      <c r="H12" s="145"/>
      <c r="I12" s="114"/>
      <c r="J12" s="145"/>
      <c r="K12" s="114"/>
      <c r="L12" s="140">
        <v>6</v>
      </c>
      <c r="M12" s="114">
        <v>23.5</v>
      </c>
      <c r="N12" s="45">
        <v>8</v>
      </c>
      <c r="O12" s="114">
        <v>24</v>
      </c>
      <c r="P12" s="45">
        <v>10</v>
      </c>
      <c r="Q12" s="82">
        <v>20.4</v>
      </c>
      <c r="R12" s="45">
        <v>10</v>
      </c>
      <c r="S12" s="48">
        <v>34</v>
      </c>
      <c r="T12" s="48">
        <v>101.9</v>
      </c>
      <c r="U12" s="48">
        <v>101.9</v>
      </c>
    </row>
    <row r="13" spans="1:21" ht="12.75">
      <c r="A13" s="48">
        <v>9</v>
      </c>
      <c r="B13" s="89" t="s">
        <v>92</v>
      </c>
      <c r="C13" s="89" t="s">
        <v>22</v>
      </c>
      <c r="D13" s="45"/>
      <c r="E13" s="114"/>
      <c r="F13" s="45"/>
      <c r="G13" s="82"/>
      <c r="H13" s="45"/>
      <c r="I13" s="82"/>
      <c r="J13" s="45"/>
      <c r="K13" s="82"/>
      <c r="L13" s="140"/>
      <c r="M13" s="82"/>
      <c r="N13" s="45"/>
      <c r="O13" s="82"/>
      <c r="P13" s="45">
        <v>5</v>
      </c>
      <c r="Q13" s="89">
        <v>30.6</v>
      </c>
      <c r="R13" s="45">
        <v>4</v>
      </c>
      <c r="S13" s="48">
        <v>55</v>
      </c>
      <c r="T13" s="48">
        <v>85.6</v>
      </c>
      <c r="U13" s="48">
        <v>85.6</v>
      </c>
    </row>
    <row r="14" spans="1:21" ht="12.75">
      <c r="A14" s="48">
        <v>10</v>
      </c>
      <c r="B14" s="89" t="s">
        <v>24</v>
      </c>
      <c r="C14" s="89" t="s">
        <v>25</v>
      </c>
      <c r="D14" s="45"/>
      <c r="E14" s="82"/>
      <c r="F14" s="45"/>
      <c r="G14" s="82"/>
      <c r="H14" s="52"/>
      <c r="I14" s="82"/>
      <c r="J14" s="52"/>
      <c r="K14" s="82"/>
      <c r="L14" s="140">
        <v>13</v>
      </c>
      <c r="M14" s="82">
        <v>13</v>
      </c>
      <c r="N14" s="45">
        <v>11</v>
      </c>
      <c r="O14" s="82">
        <v>18.6</v>
      </c>
      <c r="P14" s="45">
        <v>11</v>
      </c>
      <c r="Q14" s="82">
        <v>18.6</v>
      </c>
      <c r="R14" s="45">
        <v>13</v>
      </c>
      <c r="S14" s="48">
        <v>26</v>
      </c>
      <c r="T14" s="48">
        <v>76.2</v>
      </c>
      <c r="U14" s="48">
        <v>76.2</v>
      </c>
    </row>
    <row r="15" spans="1:21" ht="12.75">
      <c r="A15" s="48">
        <v>11</v>
      </c>
      <c r="B15" s="102" t="s">
        <v>29</v>
      </c>
      <c r="C15" s="102" t="s">
        <v>15</v>
      </c>
      <c r="D15" s="45"/>
      <c r="E15" s="89"/>
      <c r="F15" s="45"/>
      <c r="G15" s="89"/>
      <c r="H15" s="52"/>
      <c r="I15" s="89"/>
      <c r="J15" s="52"/>
      <c r="K15" s="89"/>
      <c r="L15" s="45">
        <v>5</v>
      </c>
      <c r="M15" s="89">
        <v>25.5</v>
      </c>
      <c r="N15" s="45">
        <v>6</v>
      </c>
      <c r="O15" s="89">
        <v>28.2</v>
      </c>
      <c r="P15" s="45">
        <v>12</v>
      </c>
      <c r="Q15" s="82">
        <v>16.8</v>
      </c>
      <c r="R15" s="45"/>
      <c r="S15" s="48"/>
      <c r="T15" s="48">
        <v>70.5</v>
      </c>
      <c r="U15" s="48">
        <v>70.5</v>
      </c>
    </row>
    <row r="16" spans="1:21" ht="12.75">
      <c r="A16" s="48">
        <v>12</v>
      </c>
      <c r="B16" s="102" t="s">
        <v>60</v>
      </c>
      <c r="C16" s="102" t="s">
        <v>22</v>
      </c>
      <c r="D16" s="145"/>
      <c r="E16" s="114"/>
      <c r="F16" s="145"/>
      <c r="G16" s="114"/>
      <c r="H16" s="45">
        <v>2</v>
      </c>
      <c r="I16" s="114">
        <v>8</v>
      </c>
      <c r="J16" s="145"/>
      <c r="K16" s="114"/>
      <c r="L16" s="140"/>
      <c r="M16" s="82"/>
      <c r="N16" s="45">
        <v>7</v>
      </c>
      <c r="O16" s="82">
        <v>25.8</v>
      </c>
      <c r="P16" s="45">
        <v>8</v>
      </c>
      <c r="Q16" s="114">
        <v>24</v>
      </c>
      <c r="R16" s="45"/>
      <c r="S16" s="48"/>
      <c r="T16" s="48">
        <v>57.8</v>
      </c>
      <c r="U16" s="48">
        <v>57.8</v>
      </c>
    </row>
    <row r="17" spans="1:21" ht="12.75">
      <c r="A17" s="48">
        <v>13</v>
      </c>
      <c r="B17" s="89" t="s">
        <v>93</v>
      </c>
      <c r="C17" s="89" t="s">
        <v>22</v>
      </c>
      <c r="D17" s="45"/>
      <c r="E17" s="82"/>
      <c r="F17" s="45"/>
      <c r="G17" s="82"/>
      <c r="H17" s="52"/>
      <c r="I17" s="82"/>
      <c r="J17" s="52"/>
      <c r="K17" s="82"/>
      <c r="L17" s="140"/>
      <c r="M17" s="82"/>
      <c r="N17" s="45"/>
      <c r="O17" s="82"/>
      <c r="P17" s="45">
        <v>9</v>
      </c>
      <c r="Q17" s="89">
        <v>22.2</v>
      </c>
      <c r="R17" s="45">
        <v>11</v>
      </c>
      <c r="S17" s="48">
        <v>31</v>
      </c>
      <c r="T17" s="48">
        <v>53.2</v>
      </c>
      <c r="U17" s="48">
        <v>53.2</v>
      </c>
    </row>
    <row r="18" spans="1:21" ht="12.75">
      <c r="A18" s="48">
        <v>14</v>
      </c>
      <c r="B18" s="89" t="s">
        <v>21</v>
      </c>
      <c r="C18" s="89" t="s">
        <v>22</v>
      </c>
      <c r="D18" s="45"/>
      <c r="E18" s="114"/>
      <c r="F18" s="45"/>
      <c r="G18" s="82"/>
      <c r="H18" s="45"/>
      <c r="I18" s="82"/>
      <c r="J18" s="52"/>
      <c r="K18" s="82"/>
      <c r="L18" s="140"/>
      <c r="M18" s="82"/>
      <c r="N18" s="45"/>
      <c r="O18" s="82"/>
      <c r="P18" s="144"/>
      <c r="Q18" s="48"/>
      <c r="R18" s="45">
        <v>7</v>
      </c>
      <c r="S18" s="48">
        <v>43</v>
      </c>
      <c r="T18" s="48">
        <v>43</v>
      </c>
      <c r="U18" s="48">
        <v>43</v>
      </c>
    </row>
    <row r="19" spans="1:21" ht="12.75">
      <c r="A19" s="48">
        <v>15</v>
      </c>
      <c r="B19" s="89" t="s">
        <v>28</v>
      </c>
      <c r="C19" s="89" t="s">
        <v>13</v>
      </c>
      <c r="D19" s="45"/>
      <c r="E19" s="82"/>
      <c r="F19" s="45"/>
      <c r="G19" s="82"/>
      <c r="H19" s="52"/>
      <c r="I19" s="82"/>
      <c r="J19" s="52"/>
      <c r="K19" s="82"/>
      <c r="L19" s="140"/>
      <c r="M19" s="82"/>
      <c r="N19" s="45"/>
      <c r="O19" s="82"/>
      <c r="P19" s="144"/>
      <c r="Q19" s="114"/>
      <c r="R19" s="45">
        <v>8</v>
      </c>
      <c r="S19" s="48">
        <v>40</v>
      </c>
      <c r="T19" s="48">
        <v>40</v>
      </c>
      <c r="U19" s="48">
        <v>40</v>
      </c>
    </row>
    <row r="20" spans="1:21" ht="12.75">
      <c r="A20" s="48">
        <v>16</v>
      </c>
      <c r="B20" s="146" t="s">
        <v>34</v>
      </c>
      <c r="C20" s="146" t="s">
        <v>13</v>
      </c>
      <c r="D20" s="147"/>
      <c r="E20" s="82"/>
      <c r="F20" s="45"/>
      <c r="G20" s="82"/>
      <c r="H20" s="52"/>
      <c r="I20" s="82"/>
      <c r="J20" s="52"/>
      <c r="K20" s="82"/>
      <c r="L20" s="140">
        <v>12</v>
      </c>
      <c r="M20" s="82">
        <v>14</v>
      </c>
      <c r="N20" s="45"/>
      <c r="O20" s="82"/>
      <c r="P20" s="144"/>
      <c r="Q20" s="48"/>
      <c r="R20" s="45">
        <v>14</v>
      </c>
      <c r="S20" s="48">
        <v>24</v>
      </c>
      <c r="T20" s="48">
        <v>38</v>
      </c>
      <c r="U20" s="48">
        <v>38</v>
      </c>
    </row>
    <row r="21" spans="1:21" ht="12.75">
      <c r="A21" s="48">
        <v>17</v>
      </c>
      <c r="B21" s="104" t="s">
        <v>64</v>
      </c>
      <c r="C21" s="104" t="s">
        <v>65</v>
      </c>
      <c r="D21" s="147"/>
      <c r="E21" s="82"/>
      <c r="F21" s="45"/>
      <c r="G21" s="82"/>
      <c r="H21" s="52"/>
      <c r="I21" s="82"/>
      <c r="J21" s="52"/>
      <c r="K21" s="82"/>
      <c r="L21" s="140"/>
      <c r="M21" s="82"/>
      <c r="N21" s="45">
        <v>12</v>
      </c>
      <c r="O21" s="82">
        <v>16.8</v>
      </c>
      <c r="P21" s="45">
        <v>13</v>
      </c>
      <c r="Q21" s="82">
        <v>15.6</v>
      </c>
      <c r="R21" s="45"/>
      <c r="S21" s="48"/>
      <c r="T21" s="48">
        <v>32.4</v>
      </c>
      <c r="U21" s="48">
        <v>32.4</v>
      </c>
    </row>
    <row r="22" spans="1:21" ht="12.75">
      <c r="A22" s="48">
        <v>18</v>
      </c>
      <c r="B22" s="102" t="s">
        <v>59</v>
      </c>
      <c r="C22" s="102" t="s">
        <v>27</v>
      </c>
      <c r="D22" s="45"/>
      <c r="E22" s="82"/>
      <c r="F22" s="45"/>
      <c r="G22" s="82"/>
      <c r="H22" s="52"/>
      <c r="I22" s="82"/>
      <c r="J22" s="52"/>
      <c r="K22" s="82"/>
      <c r="L22" s="45"/>
      <c r="M22" s="82"/>
      <c r="N22" s="45"/>
      <c r="O22" s="82"/>
      <c r="P22" s="144"/>
      <c r="Q22" s="114"/>
      <c r="R22" s="45">
        <v>12</v>
      </c>
      <c r="S22" s="48">
        <v>28</v>
      </c>
      <c r="T22" s="48">
        <v>28</v>
      </c>
      <c r="U22" s="48">
        <v>28</v>
      </c>
    </row>
    <row r="23" spans="1:21" ht="12.75">
      <c r="A23" s="48">
        <v>19</v>
      </c>
      <c r="B23" s="102" t="s">
        <v>30</v>
      </c>
      <c r="C23" s="89" t="s">
        <v>31</v>
      </c>
      <c r="D23" s="45"/>
      <c r="E23" s="82"/>
      <c r="F23" s="45"/>
      <c r="G23" s="82"/>
      <c r="H23" s="52"/>
      <c r="I23" s="82"/>
      <c r="J23" s="52"/>
      <c r="K23" s="82"/>
      <c r="L23" s="45">
        <v>7</v>
      </c>
      <c r="M23" s="82">
        <v>21.5</v>
      </c>
      <c r="N23" s="45"/>
      <c r="O23" s="82"/>
      <c r="P23" s="144"/>
      <c r="Q23" s="48"/>
      <c r="R23" s="45"/>
      <c r="S23" s="48"/>
      <c r="T23" s="48">
        <v>21.5</v>
      </c>
      <c r="U23" s="48">
        <v>21.5</v>
      </c>
    </row>
    <row r="24" spans="1:21" ht="12.75">
      <c r="A24" s="48">
        <v>20</v>
      </c>
      <c r="B24" s="102" t="s">
        <v>36</v>
      </c>
      <c r="C24" s="102" t="s">
        <v>25</v>
      </c>
      <c r="D24" s="45"/>
      <c r="E24" s="82"/>
      <c r="F24" s="45"/>
      <c r="G24" s="82"/>
      <c r="H24" s="52"/>
      <c r="I24" s="82"/>
      <c r="J24" s="52"/>
      <c r="K24" s="82"/>
      <c r="L24" s="45"/>
      <c r="M24" s="82"/>
      <c r="N24" s="45">
        <v>10</v>
      </c>
      <c r="O24" s="82">
        <v>20.4</v>
      </c>
      <c r="P24" s="144"/>
      <c r="Q24" s="48"/>
      <c r="R24" s="45"/>
      <c r="S24" s="48"/>
      <c r="T24" s="48">
        <v>20.4</v>
      </c>
      <c r="U24" s="48">
        <v>20.4</v>
      </c>
    </row>
    <row r="25" spans="1:21" ht="12.75">
      <c r="A25" s="106">
        <v>21</v>
      </c>
      <c r="B25" s="102" t="s">
        <v>62</v>
      </c>
      <c r="C25" s="102" t="s">
        <v>13</v>
      </c>
      <c r="D25" s="45"/>
      <c r="E25" s="82"/>
      <c r="F25" s="45"/>
      <c r="G25" s="82"/>
      <c r="H25" s="52"/>
      <c r="I25" s="82"/>
      <c r="J25" s="52"/>
      <c r="K25" s="82"/>
      <c r="L25" s="45"/>
      <c r="M25" s="82"/>
      <c r="N25" s="45"/>
      <c r="O25" s="82"/>
      <c r="P25" s="144"/>
      <c r="Q25" s="48"/>
      <c r="R25" s="45">
        <v>16</v>
      </c>
      <c r="S25" s="48">
        <v>20</v>
      </c>
      <c r="T25" s="48">
        <v>20</v>
      </c>
      <c r="U25" s="48">
        <v>20</v>
      </c>
    </row>
    <row r="26" spans="1:21" ht="12.75">
      <c r="A26" s="48">
        <v>22</v>
      </c>
      <c r="B26" s="89" t="s">
        <v>67</v>
      </c>
      <c r="C26" s="89" t="s">
        <v>68</v>
      </c>
      <c r="D26" s="45"/>
      <c r="E26" s="82"/>
      <c r="F26" s="45"/>
      <c r="G26" s="82"/>
      <c r="H26" s="45"/>
      <c r="I26" s="82"/>
      <c r="J26" s="45"/>
      <c r="K26" s="82"/>
      <c r="L26" s="45">
        <v>9</v>
      </c>
      <c r="M26" s="82">
        <v>18.5</v>
      </c>
      <c r="N26" s="45"/>
      <c r="O26" s="82"/>
      <c r="P26" s="144"/>
      <c r="Q26" s="48"/>
      <c r="R26" s="45"/>
      <c r="S26" s="48"/>
      <c r="T26" s="48">
        <v>18.5</v>
      </c>
      <c r="U26" s="48">
        <v>18.5</v>
      </c>
    </row>
    <row r="27" spans="1:21" ht="12.75">
      <c r="A27" s="48">
        <v>23</v>
      </c>
      <c r="B27" s="102" t="s">
        <v>197</v>
      </c>
      <c r="C27" s="102" t="s">
        <v>13</v>
      </c>
      <c r="D27" s="45"/>
      <c r="E27" s="82"/>
      <c r="F27" s="45"/>
      <c r="G27" s="82"/>
      <c r="H27" s="52"/>
      <c r="I27" s="82"/>
      <c r="J27" s="52"/>
      <c r="K27" s="82"/>
      <c r="L27" s="45"/>
      <c r="M27" s="82"/>
      <c r="N27" s="45"/>
      <c r="O27" s="82"/>
      <c r="P27" s="144"/>
      <c r="Q27" s="114"/>
      <c r="R27" s="45">
        <v>17</v>
      </c>
      <c r="S27" s="48">
        <v>18</v>
      </c>
      <c r="T27" s="48">
        <v>18</v>
      </c>
      <c r="U27" s="48">
        <v>18</v>
      </c>
    </row>
    <row r="28" spans="1:21" ht="12.75">
      <c r="A28" s="48">
        <v>24</v>
      </c>
      <c r="B28" s="89" t="s">
        <v>198</v>
      </c>
      <c r="C28" s="89" t="s">
        <v>199</v>
      </c>
      <c r="D28" s="45"/>
      <c r="E28" s="114"/>
      <c r="F28" s="45"/>
      <c r="G28" s="82"/>
      <c r="H28" s="45"/>
      <c r="I28" s="82"/>
      <c r="J28" s="45"/>
      <c r="K28" s="82"/>
      <c r="L28" s="45">
        <v>10</v>
      </c>
      <c r="M28" s="82">
        <v>17</v>
      </c>
      <c r="N28" s="45"/>
      <c r="O28" s="82"/>
      <c r="P28" s="144"/>
      <c r="Q28" s="114"/>
      <c r="R28" s="45"/>
      <c r="S28" s="48"/>
      <c r="T28" s="48">
        <v>17</v>
      </c>
      <c r="U28" s="48">
        <v>17</v>
      </c>
    </row>
    <row r="29" spans="1:21" ht="12.75">
      <c r="A29" s="48">
        <v>25</v>
      </c>
      <c r="B29" s="89" t="s">
        <v>32</v>
      </c>
      <c r="C29" s="89" t="s">
        <v>13</v>
      </c>
      <c r="D29" s="45"/>
      <c r="E29" s="82"/>
      <c r="F29" s="45"/>
      <c r="G29" s="82"/>
      <c r="H29" s="52"/>
      <c r="I29" s="82"/>
      <c r="J29" s="52"/>
      <c r="K29" s="82"/>
      <c r="L29" s="45"/>
      <c r="M29" s="82"/>
      <c r="N29" s="45"/>
      <c r="O29" s="82"/>
      <c r="P29" s="144"/>
      <c r="Q29" s="114"/>
      <c r="R29" s="45">
        <v>18</v>
      </c>
      <c r="S29" s="48">
        <v>16</v>
      </c>
      <c r="T29" s="48">
        <v>16</v>
      </c>
      <c r="U29" s="48">
        <v>16</v>
      </c>
    </row>
    <row r="30" spans="1:21" ht="12.75">
      <c r="A30" s="48">
        <v>26</v>
      </c>
      <c r="B30" s="89" t="s">
        <v>200</v>
      </c>
      <c r="C30" s="89" t="s">
        <v>201</v>
      </c>
      <c r="D30" s="45"/>
      <c r="E30" s="114"/>
      <c r="F30" s="45"/>
      <c r="G30" s="82"/>
      <c r="H30" s="45"/>
      <c r="I30" s="82"/>
      <c r="J30" s="45"/>
      <c r="K30" s="82"/>
      <c r="L30" s="45"/>
      <c r="M30" s="82"/>
      <c r="N30" s="45">
        <v>13</v>
      </c>
      <c r="O30" s="82">
        <v>15.6</v>
      </c>
      <c r="P30" s="144"/>
      <c r="Q30" s="48"/>
      <c r="R30" s="45"/>
      <c r="S30" s="48"/>
      <c r="T30" s="48">
        <v>15.6</v>
      </c>
      <c r="U30" s="48">
        <v>15.6</v>
      </c>
    </row>
    <row r="31" spans="1:21" ht="12.75">
      <c r="A31" s="48">
        <v>27</v>
      </c>
      <c r="B31" s="89" t="s">
        <v>202</v>
      </c>
      <c r="C31" s="89" t="s">
        <v>201</v>
      </c>
      <c r="D31" s="45"/>
      <c r="E31" s="82"/>
      <c r="F31" s="45"/>
      <c r="G31" s="82"/>
      <c r="H31" s="52"/>
      <c r="I31" s="82"/>
      <c r="J31" s="52"/>
      <c r="K31" s="82"/>
      <c r="L31" s="45">
        <v>11</v>
      </c>
      <c r="M31" s="82">
        <v>15.5</v>
      </c>
      <c r="N31" s="45"/>
      <c r="O31" s="82"/>
      <c r="P31" s="144"/>
      <c r="Q31" s="48"/>
      <c r="R31" s="45"/>
      <c r="S31" s="48"/>
      <c r="T31" s="48">
        <v>15.5</v>
      </c>
      <c r="U31" s="48">
        <v>15.5</v>
      </c>
    </row>
    <row r="32" spans="1:21" ht="12.75">
      <c r="A32" s="48">
        <v>28</v>
      </c>
      <c r="B32" s="89" t="s">
        <v>203</v>
      </c>
      <c r="C32" s="89" t="s">
        <v>201</v>
      </c>
      <c r="D32" s="45"/>
      <c r="E32" s="114"/>
      <c r="F32" s="45"/>
      <c r="G32" s="82"/>
      <c r="H32" s="45"/>
      <c r="I32" s="82"/>
      <c r="J32" s="45"/>
      <c r="K32" s="82"/>
      <c r="L32" s="45"/>
      <c r="M32" s="82"/>
      <c r="N32" s="45">
        <v>14</v>
      </c>
      <c r="O32" s="82">
        <v>14.4</v>
      </c>
      <c r="P32" s="144"/>
      <c r="Q32" s="48"/>
      <c r="R32" s="45"/>
      <c r="S32" s="48"/>
      <c r="T32" s="48">
        <v>14.4</v>
      </c>
      <c r="U32" s="48">
        <v>14.4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zoomScalePageLayoutView="0" workbookViewId="0" topLeftCell="A4">
      <selection activeCell="A3" sqref="A3"/>
    </sheetView>
  </sheetViews>
  <sheetFormatPr defaultColWidth="9.00390625" defaultRowHeight="12.75"/>
  <cols>
    <col min="1" max="1" width="6.625" style="5" customWidth="1"/>
    <col min="2" max="2" width="21.375" style="0" customWidth="1"/>
    <col min="3" max="3" width="14.625" style="0" customWidth="1"/>
    <col min="4" max="4" width="12.375" style="0" customWidth="1"/>
    <col min="5" max="5" width="9.125" style="5" customWidth="1"/>
    <col min="6" max="6" width="10.00390625" style="0" customWidth="1"/>
    <col min="7" max="7" width="9.125" style="5" customWidth="1"/>
    <col min="8" max="8" width="12.375" style="0" customWidth="1"/>
    <col min="9" max="9" width="9.00390625" style="0" customWidth="1"/>
    <col min="10" max="10" width="3.00390625" style="0" hidden="1" customWidth="1"/>
    <col min="11" max="11" width="12.375" style="0" customWidth="1"/>
    <col min="13" max="13" width="13.375" style="0" customWidth="1"/>
  </cols>
  <sheetData>
    <row r="1" ht="15.75">
      <c r="A1" s="3"/>
    </row>
    <row r="2" spans="1:15" ht="18">
      <c r="A2" s="7" t="s">
        <v>0</v>
      </c>
      <c r="B2" s="7"/>
      <c r="C2" s="7"/>
      <c r="D2" s="7"/>
      <c r="E2" s="7"/>
      <c r="F2" s="7"/>
      <c r="G2" s="7"/>
      <c r="H2" s="7"/>
      <c r="I2" s="1"/>
      <c r="J2" s="1"/>
      <c r="K2" s="1"/>
      <c r="L2" s="2"/>
      <c r="M2" s="4"/>
      <c r="N2" s="2"/>
      <c r="O2" s="2"/>
    </row>
    <row r="3" spans="1:15" ht="16.5" customHeight="1">
      <c r="A3" s="156" t="s">
        <v>1</v>
      </c>
      <c r="B3" s="9"/>
      <c r="C3" s="9"/>
      <c r="D3" s="9"/>
      <c r="E3" s="10"/>
      <c r="F3" s="9"/>
      <c r="G3" s="9"/>
      <c r="H3" s="11"/>
      <c r="I3" s="9"/>
      <c r="J3" s="9"/>
      <c r="K3" s="9"/>
      <c r="L3" s="2"/>
      <c r="M3" s="4"/>
      <c r="N3" s="2"/>
      <c r="O3" s="2"/>
    </row>
    <row r="4" spans="1:15" ht="63" customHeight="1">
      <c r="A4" s="12" t="s">
        <v>2</v>
      </c>
      <c r="B4" s="12" t="s">
        <v>3</v>
      </c>
      <c r="C4" s="12" t="s">
        <v>4</v>
      </c>
      <c r="D4" s="13" t="s">
        <v>5</v>
      </c>
      <c r="E4" s="12" t="s">
        <v>6</v>
      </c>
      <c r="F4" s="14" t="s">
        <v>7</v>
      </c>
      <c r="G4" s="15" t="s">
        <v>6</v>
      </c>
      <c r="H4" s="13" t="s">
        <v>8</v>
      </c>
      <c r="I4" s="12" t="s">
        <v>6</v>
      </c>
      <c r="J4" s="12"/>
      <c r="K4" s="14" t="s">
        <v>9</v>
      </c>
      <c r="L4" s="12" t="s">
        <v>6</v>
      </c>
      <c r="M4" s="16" t="s">
        <v>10</v>
      </c>
      <c r="N4" s="8"/>
      <c r="O4" s="6"/>
    </row>
    <row r="5" spans="1:15" ht="15.75">
      <c r="A5" s="17"/>
      <c r="B5" s="18" t="s">
        <v>11</v>
      </c>
      <c r="C5" s="18"/>
      <c r="D5" s="17">
        <v>1</v>
      </c>
      <c r="E5" s="17"/>
      <c r="F5" s="17">
        <v>1</v>
      </c>
      <c r="G5" s="19"/>
      <c r="H5" s="17">
        <v>0.6</v>
      </c>
      <c r="I5" s="17"/>
      <c r="J5" s="17"/>
      <c r="K5" s="17">
        <v>0.4</v>
      </c>
      <c r="L5" s="17"/>
      <c r="M5" s="20"/>
      <c r="N5" s="8"/>
      <c r="O5" s="6"/>
    </row>
    <row r="6" spans="1:15" ht="15.75">
      <c r="A6" s="12">
        <v>1</v>
      </c>
      <c r="B6" s="21" t="s">
        <v>12</v>
      </c>
      <c r="C6" s="21" t="s">
        <v>13</v>
      </c>
      <c r="D6" s="12">
        <v>6</v>
      </c>
      <c r="E6" s="12">
        <v>47</v>
      </c>
      <c r="F6" s="12">
        <v>2</v>
      </c>
      <c r="G6" s="15">
        <v>80</v>
      </c>
      <c r="H6" s="12">
        <v>2</v>
      </c>
      <c r="I6" s="22">
        <v>48</v>
      </c>
      <c r="J6" s="22"/>
      <c r="K6" s="12">
        <v>1</v>
      </c>
      <c r="L6" s="22">
        <v>40</v>
      </c>
      <c r="M6" s="23">
        <v>215</v>
      </c>
      <c r="N6" s="8"/>
      <c r="O6" s="6"/>
    </row>
    <row r="7" spans="1:15" ht="15.75">
      <c r="A7" s="12">
        <v>2</v>
      </c>
      <c r="B7" s="21" t="s">
        <v>14</v>
      </c>
      <c r="C7" s="21" t="s">
        <v>15</v>
      </c>
      <c r="D7" s="12">
        <v>2</v>
      </c>
      <c r="E7" s="12">
        <v>80</v>
      </c>
      <c r="F7" s="12">
        <v>14</v>
      </c>
      <c r="G7" s="15">
        <v>24</v>
      </c>
      <c r="H7" s="12">
        <v>1</v>
      </c>
      <c r="I7" s="22">
        <v>60</v>
      </c>
      <c r="J7" s="22"/>
      <c r="K7" s="12">
        <v>3</v>
      </c>
      <c r="L7" s="22">
        <v>26</v>
      </c>
      <c r="M7" s="23">
        <v>190</v>
      </c>
      <c r="N7" s="8"/>
      <c r="O7" s="6"/>
    </row>
    <row r="8" spans="1:15" ht="15.75">
      <c r="A8" s="12">
        <v>3</v>
      </c>
      <c r="B8" s="21" t="s">
        <v>16</v>
      </c>
      <c r="C8" s="21" t="s">
        <v>13</v>
      </c>
      <c r="D8" s="12">
        <v>4</v>
      </c>
      <c r="E8" s="12">
        <v>55</v>
      </c>
      <c r="F8" s="12">
        <v>1</v>
      </c>
      <c r="G8" s="15">
        <v>100</v>
      </c>
      <c r="H8" s="12">
        <v>4</v>
      </c>
      <c r="I8" s="22">
        <v>33</v>
      </c>
      <c r="J8" s="22"/>
      <c r="K8" s="12"/>
      <c r="L8" s="21"/>
      <c r="M8" s="23">
        <v>188</v>
      </c>
      <c r="N8" s="8"/>
      <c r="O8" s="6"/>
    </row>
    <row r="9" spans="1:15" ht="15.75">
      <c r="A9" s="12">
        <v>4</v>
      </c>
      <c r="B9" s="21" t="s">
        <v>17</v>
      </c>
      <c r="C9" s="21" t="s">
        <v>13</v>
      </c>
      <c r="D9" s="12">
        <v>1</v>
      </c>
      <c r="E9" s="12">
        <v>100</v>
      </c>
      <c r="F9" s="12">
        <v>5</v>
      </c>
      <c r="G9" s="15">
        <v>51</v>
      </c>
      <c r="H9" s="12"/>
      <c r="I9" s="21"/>
      <c r="J9" s="21"/>
      <c r="K9" s="12"/>
      <c r="L9" s="21"/>
      <c r="M9" s="23">
        <v>151</v>
      </c>
      <c r="N9" s="8"/>
      <c r="O9" s="6"/>
    </row>
    <row r="10" spans="1:15" ht="15.75">
      <c r="A10" s="12">
        <v>5</v>
      </c>
      <c r="B10" s="21" t="s">
        <v>18</v>
      </c>
      <c r="C10" s="21" t="s">
        <v>19</v>
      </c>
      <c r="D10" s="12"/>
      <c r="E10" s="12"/>
      <c r="F10" s="12">
        <v>4</v>
      </c>
      <c r="G10" s="15">
        <v>55</v>
      </c>
      <c r="H10" s="12">
        <v>5</v>
      </c>
      <c r="I10" s="22">
        <v>30.6</v>
      </c>
      <c r="J10" s="22"/>
      <c r="K10" s="12">
        <v>2</v>
      </c>
      <c r="L10" s="22">
        <v>32</v>
      </c>
      <c r="M10" s="23">
        <v>117.6</v>
      </c>
      <c r="N10" s="8"/>
      <c r="O10" s="6"/>
    </row>
    <row r="11" spans="1:15" ht="15.75">
      <c r="A11" s="12">
        <v>6</v>
      </c>
      <c r="B11" s="21" t="s">
        <v>20</v>
      </c>
      <c r="C11" s="21" t="s">
        <v>13</v>
      </c>
      <c r="D11" s="12"/>
      <c r="E11" s="12"/>
      <c r="F11" s="12">
        <v>3</v>
      </c>
      <c r="G11" s="15">
        <v>65</v>
      </c>
      <c r="H11" s="12">
        <v>3</v>
      </c>
      <c r="I11" s="22">
        <v>39</v>
      </c>
      <c r="J11" s="22"/>
      <c r="K11" s="12"/>
      <c r="L11" s="21"/>
      <c r="M11" s="23">
        <v>104</v>
      </c>
      <c r="N11" s="8"/>
      <c r="O11" s="6"/>
    </row>
    <row r="12" spans="1:15" ht="15.75">
      <c r="A12" s="12">
        <v>7</v>
      </c>
      <c r="B12" s="21" t="s">
        <v>21</v>
      </c>
      <c r="C12" s="21" t="s">
        <v>22</v>
      </c>
      <c r="D12" s="12"/>
      <c r="E12" s="12"/>
      <c r="F12" s="12">
        <v>8</v>
      </c>
      <c r="G12" s="15">
        <v>40</v>
      </c>
      <c r="H12" s="12">
        <v>6</v>
      </c>
      <c r="I12" s="22">
        <v>28.2</v>
      </c>
      <c r="J12" s="22"/>
      <c r="K12" s="12">
        <v>4</v>
      </c>
      <c r="L12" s="22">
        <v>22</v>
      </c>
      <c r="M12" s="23">
        <v>90.2</v>
      </c>
      <c r="N12" s="8"/>
      <c r="O12" s="6"/>
    </row>
    <row r="13" spans="1:15" ht="15.75">
      <c r="A13" s="12">
        <v>8</v>
      </c>
      <c r="B13" s="21" t="s">
        <v>23</v>
      </c>
      <c r="C13" s="21" t="s">
        <v>19</v>
      </c>
      <c r="D13" s="12"/>
      <c r="E13" s="12"/>
      <c r="F13" s="12">
        <v>7</v>
      </c>
      <c r="G13" s="15">
        <v>43</v>
      </c>
      <c r="H13" s="12">
        <v>7</v>
      </c>
      <c r="I13" s="22">
        <v>25.8</v>
      </c>
      <c r="J13" s="22"/>
      <c r="K13" s="12">
        <v>6</v>
      </c>
      <c r="L13" s="22">
        <v>18.8</v>
      </c>
      <c r="M13" s="23">
        <v>87.6</v>
      </c>
      <c r="N13" s="8"/>
      <c r="O13" s="6"/>
    </row>
    <row r="14" spans="1:15" ht="15.75">
      <c r="A14" s="12">
        <v>9</v>
      </c>
      <c r="B14" s="21" t="s">
        <v>24</v>
      </c>
      <c r="C14" s="21" t="s">
        <v>25</v>
      </c>
      <c r="D14" s="12"/>
      <c r="E14" s="12"/>
      <c r="F14" s="12">
        <v>10</v>
      </c>
      <c r="G14" s="15">
        <v>34</v>
      </c>
      <c r="H14" s="12">
        <v>9</v>
      </c>
      <c r="I14" s="22">
        <v>22.2</v>
      </c>
      <c r="J14" s="22"/>
      <c r="K14" s="12"/>
      <c r="L14" s="21"/>
      <c r="M14" s="23">
        <v>56.2</v>
      </c>
      <c r="N14" s="8"/>
      <c r="O14" s="6"/>
    </row>
    <row r="15" spans="1:15" ht="15.75">
      <c r="A15" s="12">
        <v>10</v>
      </c>
      <c r="B15" s="21" t="s">
        <v>26</v>
      </c>
      <c r="C15" s="21" t="s">
        <v>27</v>
      </c>
      <c r="D15" s="12">
        <v>5</v>
      </c>
      <c r="E15" s="12">
        <v>51</v>
      </c>
      <c r="F15" s="12"/>
      <c r="G15" s="15"/>
      <c r="H15" s="12"/>
      <c r="I15" s="21"/>
      <c r="J15" s="21"/>
      <c r="K15" s="12"/>
      <c r="L15" s="21"/>
      <c r="M15" s="23">
        <v>51</v>
      </c>
      <c r="N15" s="8"/>
      <c r="O15" s="6"/>
    </row>
    <row r="16" spans="1:15" ht="15.75">
      <c r="A16" s="12">
        <v>11</v>
      </c>
      <c r="B16" s="21" t="s">
        <v>28</v>
      </c>
      <c r="C16" s="21" t="s">
        <v>13</v>
      </c>
      <c r="D16" s="12"/>
      <c r="E16" s="12"/>
      <c r="F16" s="12">
        <v>6</v>
      </c>
      <c r="G16" s="15">
        <v>47</v>
      </c>
      <c r="H16" s="12"/>
      <c r="I16" s="21"/>
      <c r="J16" s="21"/>
      <c r="K16" s="12"/>
      <c r="L16" s="21"/>
      <c r="M16" s="23">
        <v>47</v>
      </c>
      <c r="N16" s="8"/>
      <c r="O16" s="6"/>
    </row>
    <row r="17" spans="1:15" ht="15.75">
      <c r="A17" s="12">
        <v>12</v>
      </c>
      <c r="B17" s="21" t="s">
        <v>29</v>
      </c>
      <c r="C17" s="21" t="s">
        <v>15</v>
      </c>
      <c r="D17" s="12"/>
      <c r="E17" s="12"/>
      <c r="F17" s="12"/>
      <c r="G17" s="15"/>
      <c r="H17" s="12">
        <v>8</v>
      </c>
      <c r="I17" s="22">
        <v>24</v>
      </c>
      <c r="J17" s="22"/>
      <c r="K17" s="12">
        <v>5</v>
      </c>
      <c r="L17" s="22">
        <v>20.4</v>
      </c>
      <c r="M17" s="23">
        <v>44.4</v>
      </c>
      <c r="N17" s="8" t="s">
        <v>43</v>
      </c>
      <c r="O17" s="6"/>
    </row>
    <row r="18" spans="1:15" ht="15.75">
      <c r="A18" s="12">
        <v>13</v>
      </c>
      <c r="B18" s="21" t="s">
        <v>30</v>
      </c>
      <c r="C18" s="21" t="s">
        <v>31</v>
      </c>
      <c r="D18" s="12"/>
      <c r="E18" s="12"/>
      <c r="F18" s="12">
        <v>9</v>
      </c>
      <c r="G18" s="15">
        <v>37</v>
      </c>
      <c r="H18" s="12"/>
      <c r="I18" s="21"/>
      <c r="J18" s="21"/>
      <c r="K18" s="12"/>
      <c r="L18" s="21"/>
      <c r="M18" s="23">
        <v>37</v>
      </c>
      <c r="N18" s="8"/>
      <c r="O18" s="6"/>
    </row>
    <row r="19" spans="1:15" ht="15.75">
      <c r="A19" s="12">
        <v>14</v>
      </c>
      <c r="B19" s="21" t="s">
        <v>32</v>
      </c>
      <c r="C19" s="21" t="s">
        <v>13</v>
      </c>
      <c r="D19" s="12"/>
      <c r="E19" s="12"/>
      <c r="F19" s="12">
        <v>11</v>
      </c>
      <c r="G19" s="15">
        <v>31</v>
      </c>
      <c r="H19" s="12"/>
      <c r="I19" s="21"/>
      <c r="J19" s="21"/>
      <c r="K19" s="12"/>
      <c r="L19" s="21"/>
      <c r="M19" s="23">
        <v>31</v>
      </c>
      <c r="N19" s="8"/>
      <c r="O19" s="6"/>
    </row>
    <row r="20" spans="1:15" ht="15.75">
      <c r="A20" s="12">
        <v>15</v>
      </c>
      <c r="B20" s="21" t="s">
        <v>33</v>
      </c>
      <c r="C20" s="21" t="s">
        <v>19</v>
      </c>
      <c r="D20" s="12"/>
      <c r="E20" s="12"/>
      <c r="F20" s="12">
        <v>12</v>
      </c>
      <c r="G20" s="15">
        <v>28</v>
      </c>
      <c r="H20" s="12"/>
      <c r="I20" s="21"/>
      <c r="J20" s="21"/>
      <c r="K20" s="12"/>
      <c r="L20" s="21"/>
      <c r="M20" s="23">
        <v>28</v>
      </c>
      <c r="N20" s="8"/>
      <c r="O20" s="6"/>
    </row>
    <row r="21" spans="1:15" ht="15.75">
      <c r="A21" s="12">
        <v>16</v>
      </c>
      <c r="B21" s="21" t="s">
        <v>34</v>
      </c>
      <c r="C21" s="21" t="s">
        <v>13</v>
      </c>
      <c r="D21" s="12"/>
      <c r="E21" s="12"/>
      <c r="F21" s="12">
        <v>13</v>
      </c>
      <c r="G21" s="15">
        <v>26</v>
      </c>
      <c r="H21" s="12"/>
      <c r="I21" s="21"/>
      <c r="J21" s="21"/>
      <c r="K21" s="12"/>
      <c r="L21" s="21"/>
      <c r="M21" s="23">
        <v>26</v>
      </c>
      <c r="N21" s="8"/>
      <c r="O21" s="6"/>
    </row>
    <row r="22" spans="1:15" ht="15.75">
      <c r="A22" s="12">
        <v>17</v>
      </c>
      <c r="B22" s="24" t="s">
        <v>35</v>
      </c>
      <c r="C22" s="24" t="s">
        <v>22</v>
      </c>
      <c r="D22" s="12"/>
      <c r="E22" s="12"/>
      <c r="F22" s="12">
        <v>15</v>
      </c>
      <c r="G22" s="15">
        <v>22</v>
      </c>
      <c r="H22" s="12"/>
      <c r="I22" s="21"/>
      <c r="J22" s="21"/>
      <c r="K22" s="12"/>
      <c r="L22" s="21"/>
      <c r="M22" s="23">
        <v>22</v>
      </c>
      <c r="N22" s="8"/>
      <c r="O22" s="6"/>
    </row>
    <row r="23" spans="1:15" ht="15.75">
      <c r="A23" s="12">
        <v>18</v>
      </c>
      <c r="B23" s="21" t="s">
        <v>36</v>
      </c>
      <c r="C23" s="21" t="s">
        <v>25</v>
      </c>
      <c r="D23" s="12"/>
      <c r="E23" s="12"/>
      <c r="F23" s="12"/>
      <c r="G23" s="15"/>
      <c r="H23" s="12">
        <v>10</v>
      </c>
      <c r="I23" s="22">
        <v>20.4</v>
      </c>
      <c r="J23" s="22"/>
      <c r="K23" s="12"/>
      <c r="L23" s="21"/>
      <c r="M23" s="23">
        <v>20.4</v>
      </c>
      <c r="N23" s="8"/>
      <c r="O23" s="6"/>
    </row>
    <row r="24" spans="1:15" ht="15.75">
      <c r="A24" s="12">
        <v>19</v>
      </c>
      <c r="B24" s="21" t="s">
        <v>37</v>
      </c>
      <c r="C24" s="21" t="s">
        <v>31</v>
      </c>
      <c r="D24" s="12"/>
      <c r="E24" s="12"/>
      <c r="F24" s="12">
        <v>16</v>
      </c>
      <c r="G24" s="15">
        <v>20</v>
      </c>
      <c r="H24" s="12"/>
      <c r="I24" s="21"/>
      <c r="J24" s="21"/>
      <c r="K24" s="12"/>
      <c r="L24" s="21"/>
      <c r="M24" s="23">
        <v>20</v>
      </c>
      <c r="N24" s="8"/>
      <c r="O24" s="6"/>
    </row>
    <row r="25" spans="1:15" ht="15.75">
      <c r="A25" s="12">
        <v>20</v>
      </c>
      <c r="B25" s="21" t="s">
        <v>38</v>
      </c>
      <c r="C25" s="21" t="s">
        <v>15</v>
      </c>
      <c r="D25" s="12"/>
      <c r="E25" s="12"/>
      <c r="F25" s="12"/>
      <c r="G25" s="15"/>
      <c r="H25" s="12">
        <v>11</v>
      </c>
      <c r="I25" s="22">
        <v>18.6</v>
      </c>
      <c r="J25" s="22"/>
      <c r="K25" s="12"/>
      <c r="L25" s="21"/>
      <c r="M25" s="23">
        <v>18.6</v>
      </c>
      <c r="N25" s="8"/>
      <c r="O25" s="6"/>
    </row>
    <row r="26" spans="1:15" ht="15.75">
      <c r="A26" s="12">
        <v>21</v>
      </c>
      <c r="B26" s="21" t="s">
        <v>39</v>
      </c>
      <c r="C26" s="21" t="s">
        <v>22</v>
      </c>
      <c r="D26" s="12"/>
      <c r="E26" s="12"/>
      <c r="F26" s="12">
        <v>17</v>
      </c>
      <c r="G26" s="15">
        <v>18</v>
      </c>
      <c r="H26" s="12"/>
      <c r="I26" s="21"/>
      <c r="J26" s="21"/>
      <c r="K26" s="12"/>
      <c r="L26" s="21"/>
      <c r="M26" s="23">
        <v>18</v>
      </c>
      <c r="N26" s="8"/>
      <c r="O26" s="6"/>
    </row>
    <row r="27" spans="1:15" ht="15.75">
      <c r="A27" s="12">
        <v>22</v>
      </c>
      <c r="B27" s="21" t="s">
        <v>40</v>
      </c>
      <c r="C27" s="21" t="s">
        <v>15</v>
      </c>
      <c r="D27" s="12"/>
      <c r="E27" s="12"/>
      <c r="F27" s="12"/>
      <c r="G27" s="15"/>
      <c r="H27" s="12"/>
      <c r="I27" s="21"/>
      <c r="J27" s="21"/>
      <c r="K27" s="12">
        <v>7</v>
      </c>
      <c r="L27" s="22">
        <v>17.2</v>
      </c>
      <c r="M27" s="23">
        <v>17.2</v>
      </c>
      <c r="N27" s="8"/>
      <c r="O27" s="6"/>
    </row>
    <row r="28" spans="1:15" ht="15.75">
      <c r="A28" s="12">
        <v>23</v>
      </c>
      <c r="B28" s="21" t="s">
        <v>41</v>
      </c>
      <c r="C28" s="21" t="s">
        <v>15</v>
      </c>
      <c r="D28" s="12"/>
      <c r="E28" s="12"/>
      <c r="F28" s="12"/>
      <c r="G28" s="15"/>
      <c r="H28" s="12">
        <v>12</v>
      </c>
      <c r="I28" s="22">
        <v>16.8</v>
      </c>
      <c r="J28" s="22"/>
      <c r="K28" s="12"/>
      <c r="L28" s="21"/>
      <c r="M28" s="23">
        <v>16.8</v>
      </c>
      <c r="N28" s="8"/>
      <c r="O28" s="6"/>
    </row>
    <row r="29" spans="1:15" ht="15.75">
      <c r="A29" s="12">
        <v>24</v>
      </c>
      <c r="B29" s="21" t="s">
        <v>42</v>
      </c>
      <c r="C29" s="21" t="s">
        <v>13</v>
      </c>
      <c r="D29" s="12"/>
      <c r="E29" s="12"/>
      <c r="F29" s="12">
        <v>18</v>
      </c>
      <c r="G29" s="15">
        <v>16</v>
      </c>
      <c r="H29" s="12"/>
      <c r="I29" s="21"/>
      <c r="J29" s="21"/>
      <c r="K29" s="12"/>
      <c r="L29" s="21"/>
      <c r="M29" s="23">
        <v>16</v>
      </c>
      <c r="N29" s="8"/>
      <c r="O2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5"/>
  <sheetViews>
    <sheetView zoomScale="90" zoomScaleNormal="90" zoomScalePageLayoutView="0" workbookViewId="0" topLeftCell="A1">
      <selection activeCell="D8" sqref="D8"/>
    </sheetView>
  </sheetViews>
  <sheetFormatPr defaultColWidth="9.00390625" defaultRowHeight="12.75"/>
  <cols>
    <col min="1" max="1" width="6.25390625" style="67" customWidth="1"/>
    <col min="2" max="2" width="23.375" style="67" customWidth="1"/>
    <col min="3" max="3" width="13.00390625" style="67" customWidth="1"/>
    <col min="4" max="4" width="14.875" style="5" customWidth="1"/>
    <col min="5" max="5" width="7.625" style="67" customWidth="1"/>
    <col min="6" max="6" width="14.875" style="5" customWidth="1"/>
    <col min="7" max="7" width="7.625" style="67" customWidth="1"/>
    <col min="8" max="8" width="14.875" style="107" customWidth="1"/>
    <col min="9" max="9" width="7.625" style="67" customWidth="1"/>
    <col min="10" max="10" width="14.875" style="107" customWidth="1"/>
    <col min="11" max="11" width="7.625" style="67" customWidth="1"/>
    <col min="12" max="12" width="14.875" style="5" customWidth="1"/>
    <col min="13" max="13" width="7.625" style="67" customWidth="1"/>
    <col min="14" max="14" width="14.875" style="5" customWidth="1"/>
    <col min="15" max="15" width="7.625" style="67" customWidth="1"/>
    <col min="16" max="16" width="14.125" style="67" customWidth="1"/>
    <col min="17" max="18" width="9.125" style="67" customWidth="1"/>
    <col min="19" max="19" width="19.375" style="67" customWidth="1"/>
    <col min="20" max="16384" width="9.125" style="67" customWidth="1"/>
  </cols>
  <sheetData>
    <row r="1" spans="1:10" ht="18">
      <c r="A1" s="25" t="s">
        <v>87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>
      <c r="A2" s="68" t="s">
        <v>1</v>
      </c>
      <c r="B2" s="68"/>
      <c r="C2" s="69"/>
      <c r="D2" s="69"/>
      <c r="E2" s="69"/>
      <c r="F2" s="69"/>
      <c r="G2" s="69"/>
      <c r="H2" s="69"/>
      <c r="I2" s="69"/>
      <c r="J2" s="69"/>
    </row>
    <row r="3" spans="1:18" ht="54.75" customHeight="1">
      <c r="A3" s="30" t="s">
        <v>2</v>
      </c>
      <c r="B3" s="30" t="s">
        <v>3</v>
      </c>
      <c r="C3" s="30" t="s">
        <v>4</v>
      </c>
      <c r="D3" s="31" t="s">
        <v>88</v>
      </c>
      <c r="E3" s="30" t="s">
        <v>6</v>
      </c>
      <c r="F3" s="31" t="s">
        <v>8</v>
      </c>
      <c r="G3" s="30" t="s">
        <v>6</v>
      </c>
      <c r="H3" s="70" t="s">
        <v>5</v>
      </c>
      <c r="I3" s="30" t="s">
        <v>6</v>
      </c>
      <c r="J3" s="71" t="s">
        <v>89</v>
      </c>
      <c r="K3" s="30" t="s">
        <v>6</v>
      </c>
      <c r="L3" s="71" t="s">
        <v>90</v>
      </c>
      <c r="M3" s="30" t="s">
        <v>6</v>
      </c>
      <c r="N3" s="71" t="s">
        <v>7</v>
      </c>
      <c r="O3" s="30" t="s">
        <v>6</v>
      </c>
      <c r="P3" s="72" t="s">
        <v>10</v>
      </c>
      <c r="Q3" s="73"/>
      <c r="R3" s="73"/>
    </row>
    <row r="4" spans="1:21" ht="13.5" thickBot="1">
      <c r="A4" s="74"/>
      <c r="B4" s="174" t="s">
        <v>11</v>
      </c>
      <c r="C4" s="174"/>
      <c r="D4" s="75">
        <v>0.9</v>
      </c>
      <c r="E4" s="76"/>
      <c r="F4" s="77">
        <v>0.7</v>
      </c>
      <c r="G4" s="78"/>
      <c r="H4" s="79">
        <v>1</v>
      </c>
      <c r="I4" s="77"/>
      <c r="J4" s="79">
        <v>0.7</v>
      </c>
      <c r="K4" s="77"/>
      <c r="L4" s="79">
        <v>1</v>
      </c>
      <c r="M4" s="77"/>
      <c r="N4" s="77">
        <v>1</v>
      </c>
      <c r="O4" s="77"/>
      <c r="P4" s="80"/>
      <c r="Q4" s="73"/>
      <c r="R4" s="73"/>
      <c r="S4" s="73"/>
      <c r="T4" s="73"/>
      <c r="U4" s="73"/>
    </row>
    <row r="5" spans="1:26" ht="11.25" customHeight="1" thickTop="1">
      <c r="A5" s="81">
        <v>1</v>
      </c>
      <c r="B5" s="82" t="s">
        <v>14</v>
      </c>
      <c r="C5" s="82" t="s">
        <v>15</v>
      </c>
      <c r="D5" s="83">
        <v>2</v>
      </c>
      <c r="E5" s="82">
        <f>VLOOKUP(D5,'[1]Лист1'!$A$2:$B$32,2,TRUE)*koe1</f>
        <v>72</v>
      </c>
      <c r="F5" s="83">
        <v>3</v>
      </c>
      <c r="G5" s="82">
        <f>VLOOKUP(F5,'[1]Лист1'!$A$2:$B$32,2,TRUE)*koe2</f>
        <v>45.5</v>
      </c>
      <c r="H5" s="84">
        <v>3</v>
      </c>
      <c r="I5" s="82">
        <f>VLOOKUP(H5,'[1]Лист1'!$A$2:$B$32,2,TRUE)*koe3</f>
        <v>65</v>
      </c>
      <c r="J5" s="85">
        <v>5</v>
      </c>
      <c r="K5" s="82">
        <f>VLOOKUP(J5,'[1]Лист1'!$A$2:$B$32,2,TRUE)*koe4</f>
        <v>35.699999999999996</v>
      </c>
      <c r="L5" s="84">
        <v>4</v>
      </c>
      <c r="M5" s="82">
        <f>VLOOKUP(L5,'[1]Лист1'!$A$2:$B$32,2,TRUE)*koe5</f>
        <v>55</v>
      </c>
      <c r="N5" s="83">
        <v>2</v>
      </c>
      <c r="O5" s="82">
        <f>VLOOKUP(N5,'[1]Лист1'!$A$2:$B$32,2,TRUE)*koe6</f>
        <v>80</v>
      </c>
      <c r="P5" s="86">
        <f aca="true" t="shared" si="0" ref="P5:P36">E5+G5+I5+K5+M5+O5</f>
        <v>353.2</v>
      </c>
      <c r="Q5" s="87"/>
      <c r="R5" s="73"/>
      <c r="S5" s="73"/>
      <c r="T5" s="73"/>
      <c r="U5" s="73"/>
      <c r="V5" s="73"/>
      <c r="W5" s="73"/>
      <c r="X5" s="73"/>
      <c r="Y5" s="73"/>
      <c r="Z5" s="73"/>
    </row>
    <row r="6" spans="1:26" ht="11.25" customHeight="1">
      <c r="A6" s="88">
        <v>2</v>
      </c>
      <c r="B6" s="89" t="s">
        <v>12</v>
      </c>
      <c r="C6" s="89" t="s">
        <v>13</v>
      </c>
      <c r="D6" s="90">
        <v>4</v>
      </c>
      <c r="E6" s="82">
        <f>VLOOKUP(D6,'[1]Лист1'!$A$2:$B$32,2,TRUE)*koe1</f>
        <v>49.5</v>
      </c>
      <c r="F6" s="90">
        <v>1</v>
      </c>
      <c r="G6" s="82">
        <f>VLOOKUP(F6,'[1]Лист1'!$A$2:$B$32,2,TRUE)*koe2</f>
        <v>70</v>
      </c>
      <c r="H6" s="91">
        <v>2</v>
      </c>
      <c r="I6" s="82">
        <f>VLOOKUP(H6,'[1]Лист1'!$A$2:$B$32,2,TRUE)*koe3</f>
        <v>80</v>
      </c>
      <c r="J6" s="91">
        <v>4</v>
      </c>
      <c r="K6" s="82">
        <f>VLOOKUP(J6,'[1]Лист1'!$A$2:$B$32,2,TRUE)*koe4</f>
        <v>38.5</v>
      </c>
      <c r="L6" s="84"/>
      <c r="M6" s="82">
        <f>VLOOKUP(L6,'[1]Лист1'!$A$2:$B$32,2,TRUE)*koe5</f>
        <v>0</v>
      </c>
      <c r="N6" s="90">
        <v>1</v>
      </c>
      <c r="O6" s="82">
        <f>VLOOKUP(N6,'[1]Лист1'!$A$2:$B$32,2,TRUE)*koe6</f>
        <v>100</v>
      </c>
      <c r="P6" s="92">
        <f t="shared" si="0"/>
        <v>338</v>
      </c>
      <c r="Q6" s="87"/>
      <c r="R6" s="93"/>
      <c r="S6" s="94"/>
      <c r="T6" s="93"/>
      <c r="U6" s="93"/>
      <c r="V6" s="95"/>
      <c r="W6" s="95"/>
      <c r="X6" s="73"/>
      <c r="Y6" s="73"/>
      <c r="Z6" s="73"/>
    </row>
    <row r="7" spans="1:26" ht="11.25" customHeight="1">
      <c r="A7" s="81">
        <v>3</v>
      </c>
      <c r="B7" s="89" t="s">
        <v>17</v>
      </c>
      <c r="C7" s="89" t="s">
        <v>13</v>
      </c>
      <c r="D7" s="90">
        <v>7</v>
      </c>
      <c r="E7" s="82">
        <f>VLOOKUP(D7,'[1]Лист1'!$A$2:$B$32,2,TRUE)*koe1</f>
        <v>38.7</v>
      </c>
      <c r="F7" s="90"/>
      <c r="G7" s="82">
        <f>VLOOKUP(F7,'[1]Лист1'!$A$2:$B$32,2,TRUE)*koe2</f>
        <v>0</v>
      </c>
      <c r="H7" s="91">
        <v>1</v>
      </c>
      <c r="I7" s="82">
        <f>VLOOKUP(H7,'[1]Лист1'!$A$2:$B$32,2,TRUE)*koe3</f>
        <v>100</v>
      </c>
      <c r="J7" s="91">
        <v>3</v>
      </c>
      <c r="K7" s="82">
        <f>VLOOKUP(J7,'[1]Лист1'!$A$2:$B$32,2,TRUE)*koe4</f>
        <v>45.5</v>
      </c>
      <c r="L7" s="84">
        <v>1</v>
      </c>
      <c r="M7" s="82">
        <f>VLOOKUP(L7,'[1]Лист1'!$A$2:$B$32,2,TRUE)*koe5</f>
        <v>100</v>
      </c>
      <c r="N7" s="90">
        <v>9</v>
      </c>
      <c r="O7" s="82">
        <f>VLOOKUP(N7,'[1]Лист1'!$A$2:$B$32,2,TRUE)*koe6</f>
        <v>37</v>
      </c>
      <c r="P7" s="92">
        <f t="shared" si="0"/>
        <v>321.2</v>
      </c>
      <c r="Q7" s="87"/>
      <c r="R7" s="93"/>
      <c r="S7" s="94"/>
      <c r="T7" s="93"/>
      <c r="U7" s="93"/>
      <c r="V7" s="95"/>
      <c r="W7" s="95"/>
      <c r="X7" s="73"/>
      <c r="Y7" s="73"/>
      <c r="Z7" s="73"/>
    </row>
    <row r="8" spans="1:26" ht="11.25" customHeight="1">
      <c r="A8" s="88">
        <v>4</v>
      </c>
      <c r="B8" s="89" t="s">
        <v>16</v>
      </c>
      <c r="C8" s="89" t="s">
        <v>13</v>
      </c>
      <c r="D8" s="90">
        <v>3</v>
      </c>
      <c r="E8" s="82">
        <f>VLOOKUP(D8,'[1]Лист1'!$A$2:$B$32,2,TRUE)*koe1</f>
        <v>58.5</v>
      </c>
      <c r="F8" s="90">
        <v>4</v>
      </c>
      <c r="G8" s="82">
        <f>VLOOKUP(F8,'[1]Лист1'!$A$2:$B$32,2,TRUE)*koe2</f>
        <v>38.5</v>
      </c>
      <c r="H8" s="91"/>
      <c r="I8" s="82">
        <f>VLOOKUP(H8,'[1]Лист1'!$A$2:$B$32,2,TRUE)*koe3</f>
        <v>0</v>
      </c>
      <c r="J8" s="91">
        <v>2</v>
      </c>
      <c r="K8" s="82">
        <f>VLOOKUP(J8,'[1]Лист1'!$A$2:$B$32,2,TRUE)*koe4</f>
        <v>56</v>
      </c>
      <c r="L8" s="84">
        <v>2</v>
      </c>
      <c r="M8" s="82">
        <f>VLOOKUP(L8,'[1]Лист1'!$A$2:$B$32,2,TRUE)*koe5</f>
        <v>80</v>
      </c>
      <c r="N8" s="90">
        <v>10</v>
      </c>
      <c r="O8" s="82">
        <f>VLOOKUP(N8,'[1]Лист1'!$A$2:$B$32,2,TRUE)*koe6</f>
        <v>34</v>
      </c>
      <c r="P8" s="92">
        <f t="shared" si="0"/>
        <v>267</v>
      </c>
      <c r="Q8" s="87"/>
      <c r="R8" s="93"/>
      <c r="S8" s="94"/>
      <c r="T8" s="93"/>
      <c r="U8" s="93"/>
      <c r="V8" s="95"/>
      <c r="W8" s="95"/>
      <c r="X8" s="73"/>
      <c r="Y8" s="73"/>
      <c r="Z8" s="73"/>
    </row>
    <row r="9" spans="1:26" ht="11.25" customHeight="1">
      <c r="A9" s="81">
        <v>5</v>
      </c>
      <c r="B9" s="89" t="s">
        <v>91</v>
      </c>
      <c r="C9" s="89" t="s">
        <v>13</v>
      </c>
      <c r="D9" s="90">
        <v>8</v>
      </c>
      <c r="E9" s="82">
        <f>VLOOKUP(D9,'[1]Лист1'!$A$2:$B$32,2,TRUE)*koe1</f>
        <v>36</v>
      </c>
      <c r="F9" s="90">
        <v>2</v>
      </c>
      <c r="G9" s="82">
        <f>VLOOKUP(F9,'[1]Лист1'!$A$2:$B$32,2,TRUE)*koe2</f>
        <v>56</v>
      </c>
      <c r="H9" s="91">
        <v>6</v>
      </c>
      <c r="I9" s="82">
        <f>VLOOKUP(H9,'[1]Лист1'!$A$2:$B$32,2,TRUE)*koe3</f>
        <v>47</v>
      </c>
      <c r="J9" s="91"/>
      <c r="K9" s="82">
        <f>VLOOKUP(J9,'[1]Лист1'!$A$2:$B$32,2,TRUE)*koe4</f>
        <v>0</v>
      </c>
      <c r="L9" s="84">
        <v>3</v>
      </c>
      <c r="M9" s="82">
        <f>VLOOKUP(L9,'[1]Лист1'!$A$2:$B$32,2,TRUE)*koe5</f>
        <v>65</v>
      </c>
      <c r="N9" s="90">
        <v>8</v>
      </c>
      <c r="O9" s="82">
        <f>VLOOKUP(N9,'[1]Лист1'!$A$2:$B$32,2,TRUE)*koe6</f>
        <v>40</v>
      </c>
      <c r="P9" s="92">
        <f t="shared" si="0"/>
        <v>244</v>
      </c>
      <c r="Q9" s="87"/>
      <c r="R9" s="96"/>
      <c r="S9" s="97"/>
      <c r="T9" s="96"/>
      <c r="U9" s="96"/>
      <c r="V9" s="95"/>
      <c r="W9" s="95"/>
      <c r="X9" s="73"/>
      <c r="Y9" s="73"/>
      <c r="Z9" s="73"/>
    </row>
    <row r="10" spans="1:26" ht="11.25" customHeight="1">
      <c r="A10" s="88">
        <v>6</v>
      </c>
      <c r="B10" s="89" t="s">
        <v>21</v>
      </c>
      <c r="C10" s="89" t="s">
        <v>13</v>
      </c>
      <c r="D10" s="90">
        <v>12</v>
      </c>
      <c r="E10" s="82">
        <f>VLOOKUP(D10,'[1]Лист1'!$A$2:$B$32,2,TRUE)*koe1</f>
        <v>25.2</v>
      </c>
      <c r="F10" s="90">
        <v>7</v>
      </c>
      <c r="G10" s="82">
        <f>VLOOKUP(F10,'[1]Лист1'!$A$2:$B$32,2,TRUE)*koe2</f>
        <v>30.099999999999998</v>
      </c>
      <c r="H10" s="90"/>
      <c r="I10" s="82">
        <f>VLOOKUP(H10,'[1]Лист1'!$A$2:$B$32,2,TRUE)*koe3</f>
        <v>0</v>
      </c>
      <c r="J10" s="98">
        <v>6</v>
      </c>
      <c r="K10" s="82">
        <f>VLOOKUP(J10,'[1]Лист1'!$A$2:$B$32,2,TRUE)*koe4</f>
        <v>32.9</v>
      </c>
      <c r="L10" s="84">
        <v>5</v>
      </c>
      <c r="M10" s="82">
        <f>VLOOKUP(L10,'[1]Лист1'!$A$2:$B$32,2,TRUE)*koe5</f>
        <v>51</v>
      </c>
      <c r="N10" s="90">
        <v>3</v>
      </c>
      <c r="O10" s="82">
        <f>VLOOKUP(N10,'[1]Лист1'!$A$2:$B$32,2,TRUE)*koe6</f>
        <v>65</v>
      </c>
      <c r="P10" s="92">
        <f t="shared" si="0"/>
        <v>204.2</v>
      </c>
      <c r="Q10" s="87"/>
      <c r="R10" s="96"/>
      <c r="S10" s="97"/>
      <c r="T10" s="96"/>
      <c r="U10" s="96"/>
      <c r="V10" s="99"/>
      <c r="W10" s="100"/>
      <c r="X10" s="73"/>
      <c r="Y10" s="73"/>
      <c r="Z10" s="73"/>
    </row>
    <row r="11" spans="1:26" ht="11.25" customHeight="1">
      <c r="A11" s="81">
        <v>7</v>
      </c>
      <c r="B11" s="89" t="s">
        <v>92</v>
      </c>
      <c r="C11" s="89" t="s">
        <v>13</v>
      </c>
      <c r="D11" s="90">
        <v>1</v>
      </c>
      <c r="E11" s="82">
        <f>VLOOKUP(D11,'[1]Лист1'!$A$2:$B$32,2,TRUE)*koe1</f>
        <v>90</v>
      </c>
      <c r="F11" s="90"/>
      <c r="G11" s="82">
        <f>VLOOKUP(F11,'[1]Лист1'!$A$2:$B$32,2,TRUE)*koe2</f>
        <v>0</v>
      </c>
      <c r="H11" s="91"/>
      <c r="I11" s="82">
        <f>VLOOKUP(H11,'[1]Лист1'!$A$2:$B$32,2,TRUE)*koe3</f>
        <v>0</v>
      </c>
      <c r="J11" s="91">
        <v>1</v>
      </c>
      <c r="K11" s="82">
        <f>VLOOKUP(J11,'[1]Лист1'!$A$2:$B$32,2,TRUE)*koe4</f>
        <v>70</v>
      </c>
      <c r="L11" s="84"/>
      <c r="M11" s="82">
        <f>VLOOKUP(L11,'[1]Лист1'!$A$2:$B$32,2,TRUE)*koe5</f>
        <v>0</v>
      </c>
      <c r="N11" s="90">
        <v>7</v>
      </c>
      <c r="O11" s="82">
        <f>VLOOKUP(N11,'[1]Лист1'!$A$2:$B$32,2,TRUE)*koe6</f>
        <v>43</v>
      </c>
      <c r="P11" s="92">
        <f t="shared" si="0"/>
        <v>203</v>
      </c>
      <c r="Q11" s="87"/>
      <c r="R11" s="96"/>
      <c r="S11" s="97"/>
      <c r="T11" s="96"/>
      <c r="U11" s="96"/>
      <c r="V11" s="95"/>
      <c r="W11" s="95"/>
      <c r="X11" s="73"/>
      <c r="Y11" s="73"/>
      <c r="Z11" s="73"/>
    </row>
    <row r="12" spans="1:26" ht="11.25" customHeight="1">
      <c r="A12" s="88">
        <v>8</v>
      </c>
      <c r="B12" s="89" t="s">
        <v>18</v>
      </c>
      <c r="C12" s="89" t="s">
        <v>19</v>
      </c>
      <c r="D12" s="90">
        <v>10</v>
      </c>
      <c r="E12" s="82">
        <f>VLOOKUP(D12,'[1]Лист1'!$A$2:$B$32,2,TRUE)*koe1</f>
        <v>30.6</v>
      </c>
      <c r="F12" s="90">
        <v>6</v>
      </c>
      <c r="G12" s="82">
        <f>VLOOKUP(F12,'[1]Лист1'!$A$2:$B$32,2,TRUE)*koe2</f>
        <v>32.9</v>
      </c>
      <c r="H12" s="91"/>
      <c r="I12" s="82">
        <f>VLOOKUP(H12,'[1]Лист1'!$A$2:$B$32,2,TRUE)*koe3</f>
        <v>0</v>
      </c>
      <c r="J12" s="98">
        <v>10</v>
      </c>
      <c r="K12" s="82">
        <f>VLOOKUP(J12,'[1]Лист1'!$A$2:$B$32,2,TRUE)*koe4</f>
        <v>23.799999999999997</v>
      </c>
      <c r="L12" s="84">
        <v>6</v>
      </c>
      <c r="M12" s="82">
        <f>VLOOKUP(L12,'[1]Лист1'!$A$2:$B$32,2,TRUE)*koe5</f>
        <v>47</v>
      </c>
      <c r="N12" s="90">
        <v>5</v>
      </c>
      <c r="O12" s="82">
        <f>VLOOKUP(N12,'[1]Лист1'!$A$2:$B$32,2,TRUE)*koe6</f>
        <v>51</v>
      </c>
      <c r="P12" s="92">
        <f t="shared" si="0"/>
        <v>185.3</v>
      </c>
      <c r="Q12" s="87"/>
      <c r="R12" s="96"/>
      <c r="S12" s="97"/>
      <c r="T12" s="96"/>
      <c r="U12" s="96"/>
      <c r="V12" s="99"/>
      <c r="W12" s="99"/>
      <c r="X12" s="73"/>
      <c r="Y12" s="73"/>
      <c r="Z12" s="73"/>
    </row>
    <row r="13" spans="1:26" ht="11.25" customHeight="1">
      <c r="A13" s="81">
        <v>9</v>
      </c>
      <c r="B13" s="89" t="s">
        <v>26</v>
      </c>
      <c r="C13" s="89" t="s">
        <v>27</v>
      </c>
      <c r="D13" s="90">
        <v>6</v>
      </c>
      <c r="E13" s="82">
        <f>VLOOKUP(D13,'[1]Лист1'!$A$2:$B$32,2,TRUE)*koe1</f>
        <v>42.300000000000004</v>
      </c>
      <c r="F13" s="90">
        <v>5</v>
      </c>
      <c r="G13" s="82">
        <f>VLOOKUP(F13,'[1]Лист1'!$A$2:$B$32,2,TRUE)*koe2</f>
        <v>35.699999999999996</v>
      </c>
      <c r="H13" s="91">
        <v>5</v>
      </c>
      <c r="I13" s="82">
        <f>VLOOKUP(H13,'[1]Лист1'!$A$2:$B$32,2,TRUE)*koe3</f>
        <v>51</v>
      </c>
      <c r="J13" s="91">
        <v>9</v>
      </c>
      <c r="K13" s="82">
        <f>VLOOKUP(J13,'[1]Лист1'!$A$2:$B$32,2,TRUE)*koe4</f>
        <v>25.9</v>
      </c>
      <c r="L13" s="84"/>
      <c r="M13" s="82">
        <f>VLOOKUP(L13,'[1]Лист1'!$A$2:$B$32,2,TRUE)*koe5</f>
        <v>0</v>
      </c>
      <c r="N13" s="90">
        <v>14</v>
      </c>
      <c r="O13" s="82">
        <f>VLOOKUP(N13,'[1]Лист1'!$A$2:$B$32,2,TRUE)*koe6</f>
        <v>24</v>
      </c>
      <c r="P13" s="92">
        <f t="shared" si="0"/>
        <v>178.9</v>
      </c>
      <c r="Q13" s="87"/>
      <c r="R13" s="96"/>
      <c r="S13" s="97"/>
      <c r="T13" s="96"/>
      <c r="U13" s="96"/>
      <c r="V13" s="95"/>
      <c r="W13" s="95"/>
      <c r="X13" s="73"/>
      <c r="Y13" s="73"/>
      <c r="Z13" s="73"/>
    </row>
    <row r="14" spans="1:26" ht="11.25" customHeight="1">
      <c r="A14" s="88">
        <v>10</v>
      </c>
      <c r="B14" s="89" t="s">
        <v>20</v>
      </c>
      <c r="C14" s="89" t="s">
        <v>13</v>
      </c>
      <c r="D14" s="90">
        <v>5</v>
      </c>
      <c r="E14" s="82">
        <f>VLOOKUP(D14,'[1]Лист1'!$A$2:$B$32,2,TRUE)*koe1</f>
        <v>45.9</v>
      </c>
      <c r="F14" s="90"/>
      <c r="G14" s="82">
        <f>VLOOKUP(F14,'[1]Лист1'!$A$2:$B$32,2,TRUE)*koe2</f>
        <v>0</v>
      </c>
      <c r="H14" s="91"/>
      <c r="I14" s="82">
        <f>VLOOKUP(H14,'[1]Лист1'!$A$2:$B$32,2,TRUE)*koe3</f>
        <v>0</v>
      </c>
      <c r="J14" s="91">
        <v>8</v>
      </c>
      <c r="K14" s="82">
        <f>VLOOKUP(J14,'[1]Лист1'!$A$2:$B$32,2,TRUE)*koe4</f>
        <v>28</v>
      </c>
      <c r="L14" s="84"/>
      <c r="M14" s="82">
        <f>VLOOKUP(L14,'[1]Лист1'!$A$2:$B$32,2,TRUE)*koe5</f>
        <v>0</v>
      </c>
      <c r="N14" s="90">
        <v>4</v>
      </c>
      <c r="O14" s="82">
        <f>VLOOKUP(N14,'[1]Лист1'!$A$2:$B$32,2,TRUE)*koe6</f>
        <v>55</v>
      </c>
      <c r="P14" s="92">
        <f t="shared" si="0"/>
        <v>128.9</v>
      </c>
      <c r="Q14" s="87"/>
      <c r="R14" s="96"/>
      <c r="S14" s="97"/>
      <c r="T14" s="96"/>
      <c r="U14" s="96"/>
      <c r="V14" s="95"/>
      <c r="W14" s="95"/>
      <c r="X14" s="73"/>
      <c r="Y14" s="73"/>
      <c r="Z14" s="73"/>
    </row>
    <row r="15" spans="1:26" ht="11.25" customHeight="1">
      <c r="A15" s="81">
        <v>11</v>
      </c>
      <c r="B15" s="89" t="s">
        <v>40</v>
      </c>
      <c r="C15" s="89" t="s">
        <v>15</v>
      </c>
      <c r="D15" s="90">
        <v>9</v>
      </c>
      <c r="E15" s="82">
        <f>VLOOKUP(D15,'[1]Лист1'!$A$2:$B$32,2,TRUE)*koe1</f>
        <v>33.300000000000004</v>
      </c>
      <c r="F15" s="90">
        <v>8</v>
      </c>
      <c r="G15" s="82">
        <f>VLOOKUP(F15,'[1]Лист1'!$A$2:$B$32,2,TRUE)*koe2</f>
        <v>28</v>
      </c>
      <c r="H15" s="101"/>
      <c r="I15" s="82">
        <f>VLOOKUP(H15,'[1]Лист1'!$A$2:$B$32,2,TRUE)*koe3</f>
        <v>0</v>
      </c>
      <c r="J15" s="101"/>
      <c r="K15" s="82">
        <f>VLOOKUP(J15,'[1]Лист1'!$A$2:$B$32,2,TRUE)*koe4</f>
        <v>0</v>
      </c>
      <c r="L15" s="84"/>
      <c r="M15" s="82">
        <f>VLOOKUP(L15,'[1]Лист1'!$A$2:$B$32,2,TRUE)*koe5</f>
        <v>0</v>
      </c>
      <c r="N15" s="90">
        <v>6</v>
      </c>
      <c r="O15" s="82">
        <f>VLOOKUP(N15,'[1]Лист1'!$A$2:$B$32,2,TRUE)*koe6</f>
        <v>47</v>
      </c>
      <c r="P15" s="92">
        <f t="shared" si="0"/>
        <v>108.30000000000001</v>
      </c>
      <c r="Q15" s="87"/>
      <c r="R15" s="96"/>
      <c r="S15" s="97"/>
      <c r="T15" s="96"/>
      <c r="U15" s="96"/>
      <c r="V15" s="95"/>
      <c r="W15" s="95"/>
      <c r="X15" s="73"/>
      <c r="Y15" s="73"/>
      <c r="Z15" s="73"/>
    </row>
    <row r="16" spans="1:26" ht="11.25" customHeight="1">
      <c r="A16" s="88">
        <v>12</v>
      </c>
      <c r="B16" s="89" t="s">
        <v>93</v>
      </c>
      <c r="C16" s="89" t="s">
        <v>25</v>
      </c>
      <c r="D16" s="90">
        <v>14</v>
      </c>
      <c r="E16" s="82">
        <f>VLOOKUP(D16,'[1]Лист1'!$A$2:$B$32,2,TRUE)*koe1</f>
        <v>21.6</v>
      </c>
      <c r="F16" s="91">
        <v>11</v>
      </c>
      <c r="G16" s="82">
        <f>VLOOKUP(F16,'[1]Лист1'!$A$2:$B$32,2,TRUE)*koe2</f>
        <v>21.7</v>
      </c>
      <c r="H16" s="101"/>
      <c r="I16" s="82">
        <f>VLOOKUP(H16,'[1]Лист1'!$A$2:$B$32,2,TRUE)*koe3</f>
        <v>0</v>
      </c>
      <c r="J16" s="101">
        <v>12</v>
      </c>
      <c r="K16" s="82">
        <f>VLOOKUP(J16,'[1]Лист1'!$A$2:$B$32,2,TRUE)*koe4</f>
        <v>19.599999999999998</v>
      </c>
      <c r="L16" s="84">
        <v>17</v>
      </c>
      <c r="M16" s="82">
        <f>VLOOKUP(L16,'[1]Лист1'!$A$2:$B$32,2,TRUE)*koe5</f>
        <v>18</v>
      </c>
      <c r="N16" s="90"/>
      <c r="O16" s="82">
        <f>VLOOKUP(N16,'[1]Лист1'!$A$2:$B$32,2,TRUE)*koe6</f>
        <v>0</v>
      </c>
      <c r="P16" s="92">
        <f t="shared" si="0"/>
        <v>80.89999999999999</v>
      </c>
      <c r="R16" s="96"/>
      <c r="S16" s="97"/>
      <c r="T16" s="96"/>
      <c r="U16" s="96"/>
      <c r="V16" s="99"/>
      <c r="W16" s="99"/>
      <c r="X16" s="73"/>
      <c r="Y16" s="73"/>
      <c r="Z16" s="73"/>
    </row>
    <row r="17" spans="1:26" ht="11.25" customHeight="1">
      <c r="A17" s="81">
        <v>13</v>
      </c>
      <c r="B17" s="89" t="s">
        <v>94</v>
      </c>
      <c r="C17" s="89" t="s">
        <v>15</v>
      </c>
      <c r="D17" s="90">
        <v>11</v>
      </c>
      <c r="E17" s="82">
        <f>VLOOKUP(D17,'[1]Лист1'!$A$2:$B$32,2,TRUE)*koe1</f>
        <v>27.900000000000002</v>
      </c>
      <c r="F17" s="91">
        <v>12</v>
      </c>
      <c r="G17" s="82">
        <f>VLOOKUP(F17,'[1]Лист1'!$A$2:$B$32,2,TRUE)*koe2</f>
        <v>19.599999999999998</v>
      </c>
      <c r="H17" s="101"/>
      <c r="I17" s="82">
        <f>VLOOKUP(H17,'[1]Лист1'!$A$2:$B$32,2,TRUE)*koe3</f>
        <v>0</v>
      </c>
      <c r="J17" s="101"/>
      <c r="K17" s="82">
        <f>VLOOKUP(J17,'[1]Лист1'!$A$2:$B$32,2,TRUE)*koe4</f>
        <v>0</v>
      </c>
      <c r="L17" s="84"/>
      <c r="M17" s="82">
        <f>VLOOKUP(L17,'[1]Лист1'!$A$2:$B$32,2,TRUE)*koe5</f>
        <v>0</v>
      </c>
      <c r="N17" s="90">
        <v>13</v>
      </c>
      <c r="O17" s="82">
        <f>VLOOKUP(N17,'[1]Лист1'!$A$2:$B$32,2,TRUE)*koe6</f>
        <v>26</v>
      </c>
      <c r="P17" s="92">
        <f t="shared" si="0"/>
        <v>73.5</v>
      </c>
      <c r="R17" s="96"/>
      <c r="S17" s="97"/>
      <c r="T17" s="96"/>
      <c r="U17" s="96"/>
      <c r="V17" s="95"/>
      <c r="W17" s="95"/>
      <c r="X17" s="73"/>
      <c r="Y17" s="73"/>
      <c r="Z17" s="73"/>
    </row>
    <row r="18" spans="1:26" ht="11.25" customHeight="1">
      <c r="A18" s="88">
        <v>14</v>
      </c>
      <c r="B18" s="89" t="s">
        <v>24</v>
      </c>
      <c r="C18" s="89" t="s">
        <v>25</v>
      </c>
      <c r="D18" s="90">
        <v>15</v>
      </c>
      <c r="E18" s="82">
        <f>VLOOKUP(D18,'[1]Лист1'!$A$2:$B$32,2,TRUE)*koe1</f>
        <v>19.8</v>
      </c>
      <c r="F18" s="91">
        <v>14</v>
      </c>
      <c r="G18" s="82">
        <f>VLOOKUP(F18,'[1]Лист1'!$A$2:$B$32,2,TRUE)*koe2</f>
        <v>16.799999999999997</v>
      </c>
      <c r="H18" s="101"/>
      <c r="I18" s="82">
        <f>VLOOKUP(H18,'[1]Лист1'!$A$2:$B$32,2,TRUE)*koe3</f>
        <v>0</v>
      </c>
      <c r="J18" s="101"/>
      <c r="K18" s="82">
        <f>VLOOKUP(J18,'[1]Лист1'!$A$2:$B$32,2,TRUE)*koe4</f>
        <v>0</v>
      </c>
      <c r="L18" s="84">
        <v>15</v>
      </c>
      <c r="M18" s="82">
        <f>VLOOKUP(L18,'[1]Лист1'!$A$2:$B$32,2,TRUE)*koe5</f>
        <v>22</v>
      </c>
      <c r="N18" s="90"/>
      <c r="O18" s="82">
        <f>VLOOKUP(N18,'[1]Лист1'!$A$2:$B$32,2,TRUE)*koe6</f>
        <v>0</v>
      </c>
      <c r="P18" s="92">
        <f t="shared" si="0"/>
        <v>58.599999999999994</v>
      </c>
      <c r="R18" s="96"/>
      <c r="S18" s="97"/>
      <c r="T18" s="96"/>
      <c r="U18" s="96"/>
      <c r="V18" s="99"/>
      <c r="W18" s="99"/>
      <c r="X18" s="73"/>
      <c r="Y18" s="73"/>
      <c r="Z18" s="73"/>
    </row>
    <row r="19" spans="1:26" ht="11.25" customHeight="1">
      <c r="A19" s="81">
        <v>15</v>
      </c>
      <c r="B19" s="102" t="s">
        <v>95</v>
      </c>
      <c r="C19" s="102" t="s">
        <v>65</v>
      </c>
      <c r="D19" s="102"/>
      <c r="E19" s="82">
        <f>VLOOKUP(D19,'[1]Лист1'!$A$2:$B$32,2,TRUE)*koe1</f>
        <v>0</v>
      </c>
      <c r="F19" s="90"/>
      <c r="G19" s="82">
        <f>VLOOKUP(F19,'[1]Лист1'!$A$2:$B$32,2,TRUE)*koe2</f>
        <v>0</v>
      </c>
      <c r="H19" s="101"/>
      <c r="I19" s="82">
        <f>VLOOKUP(H19,'[1]Лист1'!$A$2:$B$32,2,TRUE)*koe3</f>
        <v>0</v>
      </c>
      <c r="J19" s="101">
        <v>7</v>
      </c>
      <c r="K19" s="82">
        <f>VLOOKUP(J19,'[1]Лист1'!$A$2:$B$32,2,TRUE)*koe4</f>
        <v>30.099999999999998</v>
      </c>
      <c r="L19" s="83">
        <v>12</v>
      </c>
      <c r="M19" s="82">
        <f>VLOOKUP(L19,'[1]Лист1'!$A$2:$B$32,2,TRUE)*koe5</f>
        <v>28</v>
      </c>
      <c r="N19" s="90"/>
      <c r="O19" s="82">
        <f>VLOOKUP(N19,'[1]Лист1'!$A$2:$B$32,2,TRUE)*koe6</f>
        <v>0</v>
      </c>
      <c r="P19" s="92">
        <f t="shared" si="0"/>
        <v>58.099999999999994</v>
      </c>
      <c r="R19" s="96"/>
      <c r="S19" s="97"/>
      <c r="T19" s="96"/>
      <c r="U19" s="96"/>
      <c r="V19" s="73"/>
      <c r="W19" s="73"/>
      <c r="X19" s="73"/>
      <c r="Y19" s="73"/>
      <c r="Z19" s="73"/>
    </row>
    <row r="20" spans="1:26" ht="11.25" customHeight="1">
      <c r="A20" s="88">
        <v>16</v>
      </c>
      <c r="B20" s="102" t="s">
        <v>96</v>
      </c>
      <c r="C20" s="89" t="s">
        <v>27</v>
      </c>
      <c r="D20" s="90"/>
      <c r="E20" s="82">
        <f>VLOOKUP(D20,'[1]Лист1'!$A$2:$B$32,2,TRUE)*koe1</f>
        <v>0</v>
      </c>
      <c r="F20" s="90"/>
      <c r="G20" s="82">
        <f>VLOOKUP(F20,'[1]Лист1'!$A$2:$B$32,2,TRUE)*koe2</f>
        <v>0</v>
      </c>
      <c r="H20" s="98"/>
      <c r="I20" s="82">
        <f>VLOOKUP(H20,'[1]Лист1'!$A$2:$B$32,2,TRUE)*koe3</f>
        <v>0</v>
      </c>
      <c r="J20" s="101"/>
      <c r="K20" s="82">
        <f>VLOOKUP(J20,'[1]Лист1'!$A$2:$B$32,2,TRUE)*koe4</f>
        <v>0</v>
      </c>
      <c r="L20" s="83">
        <v>14</v>
      </c>
      <c r="M20" s="82">
        <f>VLOOKUP(L20,'[1]Лист1'!$A$2:$B$32,2,TRUE)*koe5</f>
        <v>24</v>
      </c>
      <c r="N20" s="90">
        <v>11</v>
      </c>
      <c r="O20" s="82">
        <f>VLOOKUP(N20,'[1]Лист1'!$A$2:$B$32,2,TRUE)*koe6</f>
        <v>31</v>
      </c>
      <c r="P20" s="92">
        <f t="shared" si="0"/>
        <v>55</v>
      </c>
      <c r="R20" s="96"/>
      <c r="S20" s="97"/>
      <c r="T20" s="96"/>
      <c r="U20" s="96"/>
      <c r="V20" s="73"/>
      <c r="W20" s="73"/>
      <c r="X20" s="73"/>
      <c r="Y20" s="73"/>
      <c r="Z20" s="73"/>
    </row>
    <row r="21" spans="1:21" ht="11.25" customHeight="1">
      <c r="A21" s="81">
        <v>17</v>
      </c>
      <c r="B21" s="102" t="s">
        <v>29</v>
      </c>
      <c r="C21" s="102" t="s">
        <v>15</v>
      </c>
      <c r="D21" s="90"/>
      <c r="E21" s="82">
        <f>VLOOKUP(D21,'[1]Лист1'!$A$2:$B$32,2,TRUE)*koe1</f>
        <v>0</v>
      </c>
      <c r="F21" s="90">
        <v>10</v>
      </c>
      <c r="G21" s="82">
        <f>VLOOKUP(F21,'[1]Лист1'!$A$2:$B$32,2,TRUE)*koe2</f>
        <v>23.799999999999997</v>
      </c>
      <c r="H21" s="101"/>
      <c r="I21" s="82">
        <f>VLOOKUP(H21,'[1]Лист1'!$A$2:$B$32,2,TRUE)*koe3</f>
        <v>0</v>
      </c>
      <c r="J21" s="101"/>
      <c r="K21" s="82">
        <f>VLOOKUP(J21,'[1]Лист1'!$A$2:$B$32,2,TRUE)*koe4</f>
        <v>0</v>
      </c>
      <c r="L21" s="84"/>
      <c r="M21" s="82">
        <f>VLOOKUP(L21,'[1]Лист1'!$A$2:$B$32,2,TRUE)*koe5</f>
        <v>0</v>
      </c>
      <c r="N21" s="90">
        <v>15</v>
      </c>
      <c r="O21" s="82">
        <f>VLOOKUP(N21,'[1]Лист1'!$A$2:$B$32,2,TRUE)*koe6</f>
        <v>22</v>
      </c>
      <c r="P21" s="92">
        <f t="shared" si="0"/>
        <v>45.8</v>
      </c>
      <c r="R21" s="96"/>
      <c r="S21" s="97"/>
      <c r="T21" s="96"/>
      <c r="U21" s="96"/>
    </row>
    <row r="22" spans="1:21" ht="11.25" customHeight="1">
      <c r="A22" s="88">
        <v>18</v>
      </c>
      <c r="B22" s="102" t="s">
        <v>97</v>
      </c>
      <c r="C22" s="89" t="s">
        <v>98</v>
      </c>
      <c r="D22" s="90"/>
      <c r="E22" s="82">
        <f>VLOOKUP(D22,'[1]Лист1'!$A$2:$B$32,2,TRUE)*koe1</f>
        <v>0</v>
      </c>
      <c r="F22" s="90"/>
      <c r="G22" s="82">
        <f>VLOOKUP(F22,'[1]Лист1'!$A$2:$B$32,2,TRUE)*koe2</f>
        <v>0</v>
      </c>
      <c r="H22" s="98"/>
      <c r="I22" s="82">
        <f>VLOOKUP(H22,'[1]Лист1'!$A$2:$B$32,2,TRUE)*koe3</f>
        <v>0</v>
      </c>
      <c r="J22" s="101"/>
      <c r="K22" s="82">
        <f>VLOOKUP(J22,'[1]Лист1'!$A$2:$B$32,2,TRUE)*koe4</f>
        <v>0</v>
      </c>
      <c r="L22" s="83">
        <v>8</v>
      </c>
      <c r="M22" s="82">
        <f>VLOOKUP(L22,'[1]Лист1'!$A$2:$B$32,2,TRUE)*koe5</f>
        <v>40</v>
      </c>
      <c r="N22" s="90"/>
      <c r="O22" s="82">
        <f>VLOOKUP(N22,'[1]Лист1'!$A$2:$B$32,2,TRUE)*koe6</f>
        <v>0</v>
      </c>
      <c r="P22" s="92">
        <f t="shared" si="0"/>
        <v>40</v>
      </c>
      <c r="R22" s="96"/>
      <c r="S22" s="97"/>
      <c r="T22" s="96"/>
      <c r="U22" s="96"/>
    </row>
    <row r="23" spans="1:21" ht="11.25" customHeight="1">
      <c r="A23" s="81">
        <v>19</v>
      </c>
      <c r="B23" s="102" t="s">
        <v>99</v>
      </c>
      <c r="C23" s="102" t="s">
        <v>13</v>
      </c>
      <c r="D23" s="90"/>
      <c r="E23" s="82">
        <f>VLOOKUP(D23,'[1]Лист1'!$A$2:$B$32,2,TRUE)*koe1</f>
        <v>0</v>
      </c>
      <c r="F23" s="90"/>
      <c r="G23" s="82">
        <f>VLOOKUP(F23,'[1]Лист1'!$A$2:$B$32,2,TRUE)*koe2</f>
        <v>0</v>
      </c>
      <c r="H23" s="101"/>
      <c r="I23" s="82">
        <f>VLOOKUP(H23,'[1]Лист1'!$A$2:$B$32,2,TRUE)*koe3</f>
        <v>0</v>
      </c>
      <c r="J23" s="101"/>
      <c r="K23" s="82">
        <f>VLOOKUP(J23,'[1]Лист1'!$A$2:$B$32,2,TRUE)*koe4</f>
        <v>0</v>
      </c>
      <c r="L23" s="84">
        <v>9</v>
      </c>
      <c r="M23" s="82">
        <f>VLOOKUP(L23,'[1]Лист1'!$A$2:$B$32,2,TRUE)*koe5</f>
        <v>37</v>
      </c>
      <c r="N23" s="90"/>
      <c r="O23" s="82">
        <f>VLOOKUP(N23,'[1]Лист1'!$A$2:$B$32,2,TRUE)*koe6</f>
        <v>0</v>
      </c>
      <c r="P23" s="92">
        <f t="shared" si="0"/>
        <v>37</v>
      </c>
      <c r="R23" s="73"/>
      <c r="S23" s="73"/>
      <c r="T23" s="73"/>
      <c r="U23" s="73"/>
    </row>
    <row r="24" spans="1:21" ht="11.25" customHeight="1">
      <c r="A24" s="88">
        <v>20</v>
      </c>
      <c r="B24" s="102" t="s">
        <v>100</v>
      </c>
      <c r="C24" s="89" t="s">
        <v>98</v>
      </c>
      <c r="D24" s="90"/>
      <c r="E24" s="82">
        <f>VLOOKUP(D24,'[1]Лист1'!$A$2:$B$32,2,TRUE)*koe1</f>
        <v>0</v>
      </c>
      <c r="F24" s="90"/>
      <c r="G24" s="82">
        <f>VLOOKUP(F24,'[1]Лист1'!$A$2:$B$32,2,TRUE)*koe2</f>
        <v>0</v>
      </c>
      <c r="H24" s="98"/>
      <c r="I24" s="82">
        <f>VLOOKUP(H24,'[1]Лист1'!$A$2:$B$32,2,TRUE)*koe3</f>
        <v>0</v>
      </c>
      <c r="J24" s="101"/>
      <c r="K24" s="82">
        <f>VLOOKUP(J24,'[1]Лист1'!$A$2:$B$32,2,TRUE)*koe4</f>
        <v>0</v>
      </c>
      <c r="L24" s="83">
        <v>10</v>
      </c>
      <c r="M24" s="82">
        <f>VLOOKUP(L24,'[1]Лист1'!$A$2:$B$32,2,TRUE)*koe5</f>
        <v>34</v>
      </c>
      <c r="N24" s="90"/>
      <c r="O24" s="82">
        <f>VLOOKUP(N24,'[1]Лист1'!$A$2:$B$32,2,TRUE)*koe6</f>
        <v>0</v>
      </c>
      <c r="P24" s="92">
        <f t="shared" si="0"/>
        <v>34</v>
      </c>
      <c r="R24" s="73"/>
      <c r="S24" s="73"/>
      <c r="T24" s="73"/>
      <c r="U24" s="73"/>
    </row>
    <row r="25" spans="1:21" ht="11.25" customHeight="1">
      <c r="A25" s="81">
        <v>21</v>
      </c>
      <c r="B25" s="103" t="s">
        <v>101</v>
      </c>
      <c r="C25" s="103" t="s">
        <v>22</v>
      </c>
      <c r="D25" s="91"/>
      <c r="E25" s="82">
        <f>VLOOKUP(D25,'[1]Лист1'!$A$2:$B$32,2,TRUE)*koe1</f>
        <v>0</v>
      </c>
      <c r="F25" s="91"/>
      <c r="G25" s="82">
        <f>VLOOKUP(F25,'[1]Лист1'!$A$2:$B$32,2,TRUE)*koe2</f>
        <v>0</v>
      </c>
      <c r="H25" s="101"/>
      <c r="I25" s="82">
        <f>VLOOKUP(H25,'[1]Лист1'!$A$2:$B$32,2,TRUE)*koe3</f>
        <v>0</v>
      </c>
      <c r="J25" s="101"/>
      <c r="K25" s="82">
        <f>VLOOKUP(J25,'[1]Лист1'!$A$2:$B$32,2,TRUE)*koe4</f>
        <v>0</v>
      </c>
      <c r="L25" s="83">
        <v>11</v>
      </c>
      <c r="M25" s="82">
        <f>VLOOKUP(L25,'[1]Лист1'!$A$2:$B$32,2,TRUE)*koe5</f>
        <v>31</v>
      </c>
      <c r="N25" s="90"/>
      <c r="O25" s="82">
        <f>VLOOKUP(N25,'[1]Лист1'!$A$2:$B$32,2,TRUE)*koe6</f>
        <v>0</v>
      </c>
      <c r="P25" s="92">
        <f t="shared" si="0"/>
        <v>31</v>
      </c>
      <c r="R25" s="73"/>
      <c r="S25" s="73"/>
      <c r="T25" s="73"/>
      <c r="U25" s="73"/>
    </row>
    <row r="26" spans="1:16" ht="11.25" customHeight="1">
      <c r="A26" s="88">
        <v>22</v>
      </c>
      <c r="B26" s="89" t="s">
        <v>34</v>
      </c>
      <c r="C26" s="89" t="s">
        <v>13</v>
      </c>
      <c r="D26" s="90"/>
      <c r="E26" s="82">
        <f>VLOOKUP(D26,'[1]Лист1'!$A$2:$B$32,2,TRUE)*koe1</f>
        <v>0</v>
      </c>
      <c r="F26" s="90"/>
      <c r="G26" s="82">
        <f>VLOOKUP(F26,'[1]Лист1'!$A$2:$B$32,2,TRUE)*koe2</f>
        <v>0</v>
      </c>
      <c r="H26" s="101"/>
      <c r="I26" s="82">
        <f>VLOOKUP(H26,'[1]Лист1'!$A$2:$B$32,2,TRUE)*koe3</f>
        <v>0</v>
      </c>
      <c r="J26" s="101"/>
      <c r="K26" s="82">
        <f>VLOOKUP(J26,'[1]Лист1'!$A$2:$B$32,2,TRUE)*koe4</f>
        <v>0</v>
      </c>
      <c r="L26" s="84"/>
      <c r="M26" s="82">
        <f>VLOOKUP(L26,'[1]Лист1'!$A$2:$B$32,2,TRUE)*koe5</f>
        <v>0</v>
      </c>
      <c r="N26" s="90">
        <v>12</v>
      </c>
      <c r="O26" s="82">
        <f>VLOOKUP(N26,'[1]Лист1'!$A$2:$B$32,2,TRUE)*koe6</f>
        <v>28</v>
      </c>
      <c r="P26" s="92">
        <f t="shared" si="0"/>
        <v>28</v>
      </c>
    </row>
    <row r="27" spans="1:16" ht="11.25" customHeight="1">
      <c r="A27" s="81">
        <v>23</v>
      </c>
      <c r="B27" s="104" t="s">
        <v>102</v>
      </c>
      <c r="C27" s="104" t="s">
        <v>103</v>
      </c>
      <c r="D27" s="105"/>
      <c r="E27" s="82">
        <f>VLOOKUP(D27,'[1]Лист1'!$A$2:$B$32,2,TRUE)*koe1</f>
        <v>0</v>
      </c>
      <c r="F27" s="91"/>
      <c r="G27" s="82">
        <f>VLOOKUP(F27,'[1]Лист1'!$A$2:$B$32,2,TRUE)*koe2</f>
        <v>0</v>
      </c>
      <c r="H27" s="101"/>
      <c r="I27" s="82">
        <f>VLOOKUP(H27,'[1]Лист1'!$A$2:$B$32,2,TRUE)*koe3</f>
        <v>0</v>
      </c>
      <c r="J27" s="101"/>
      <c r="K27" s="82">
        <f>VLOOKUP(J27,'[1]Лист1'!$A$2:$B$32,2,TRUE)*koe4</f>
        <v>0</v>
      </c>
      <c r="L27" s="83">
        <v>13</v>
      </c>
      <c r="M27" s="82">
        <f>VLOOKUP(L27,'[1]Лист1'!$A$2:$B$32,2,TRUE)*koe5</f>
        <v>26</v>
      </c>
      <c r="N27" s="90"/>
      <c r="O27" s="82">
        <f>VLOOKUP(N27,'[1]Лист1'!$A$2:$B$32,2,TRUE)*koe6</f>
        <v>0</v>
      </c>
      <c r="P27" s="92">
        <f t="shared" si="0"/>
        <v>26</v>
      </c>
    </row>
    <row r="28" spans="1:16" ht="11.25" customHeight="1">
      <c r="A28" s="88">
        <v>24</v>
      </c>
      <c r="B28" s="102" t="s">
        <v>41</v>
      </c>
      <c r="C28" s="102" t="s">
        <v>15</v>
      </c>
      <c r="D28" s="90"/>
      <c r="E28" s="82">
        <f>VLOOKUP(D28,'[1]Лист1'!$A$2:$B$32,2,TRUE)*koe1</f>
        <v>0</v>
      </c>
      <c r="F28" s="90">
        <v>9</v>
      </c>
      <c r="G28" s="82">
        <f>VLOOKUP(F28,'[1]Лист1'!$A$2:$B$32,2,TRUE)*koe2</f>
        <v>25.9</v>
      </c>
      <c r="H28" s="101"/>
      <c r="I28" s="82">
        <f>VLOOKUP(H28,'[1]Лист1'!$A$2:$B$32,2,TRUE)*koe3</f>
        <v>0</v>
      </c>
      <c r="J28" s="101"/>
      <c r="K28" s="82">
        <f>VLOOKUP(J28,'[1]Лист1'!$A$2:$B$32,2,TRUE)*koe4</f>
        <v>0</v>
      </c>
      <c r="L28" s="91"/>
      <c r="M28" s="82">
        <f>VLOOKUP(L28,'[1]Лист1'!$A$2:$B$32,2,TRUE)*koe5</f>
        <v>0</v>
      </c>
      <c r="N28" s="90"/>
      <c r="O28" s="82">
        <f>VLOOKUP(N28,'[1]Лист1'!$A$2:$B$32,2,TRUE)*koe6</f>
        <v>0</v>
      </c>
      <c r="P28" s="92">
        <f t="shared" si="0"/>
        <v>25.9</v>
      </c>
    </row>
    <row r="29" spans="1:16" ht="11.25" customHeight="1">
      <c r="A29" s="81">
        <v>25</v>
      </c>
      <c r="B29" s="89" t="s">
        <v>23</v>
      </c>
      <c r="C29" s="89" t="s">
        <v>19</v>
      </c>
      <c r="D29" s="90">
        <v>13</v>
      </c>
      <c r="E29" s="82">
        <f>VLOOKUP(D29,'[1]Лист1'!$A$2:$B$32,2,TRUE)*koe1</f>
        <v>23.400000000000002</v>
      </c>
      <c r="F29" s="106"/>
      <c r="G29" s="82">
        <f>VLOOKUP(F29,'[1]Лист1'!$A$2:$B$32,2,TRUE)*koe2</f>
        <v>0</v>
      </c>
      <c r="H29" s="101"/>
      <c r="I29" s="82">
        <f>VLOOKUP(H29,'[1]Лист1'!$A$2:$B$32,2,TRUE)*koe3</f>
        <v>0</v>
      </c>
      <c r="J29" s="101"/>
      <c r="K29" s="82">
        <f>VLOOKUP(J29,'[1]Лист1'!$A$2:$B$32,2,TRUE)*koe4</f>
        <v>0</v>
      </c>
      <c r="L29" s="91"/>
      <c r="M29" s="82">
        <f>VLOOKUP(L29,'[1]Лист1'!$A$2:$B$32,2,TRUE)*koe5</f>
        <v>0</v>
      </c>
      <c r="N29" s="90"/>
      <c r="O29" s="82">
        <f>VLOOKUP(N29,'[1]Лист1'!$A$2:$B$32,2,TRUE)*koe6</f>
        <v>0</v>
      </c>
      <c r="P29" s="92">
        <f t="shared" si="0"/>
        <v>23.400000000000002</v>
      </c>
    </row>
    <row r="30" spans="1:16" ht="11.25" customHeight="1">
      <c r="A30" s="102">
        <v>26</v>
      </c>
      <c r="B30" s="102" t="s">
        <v>59</v>
      </c>
      <c r="C30" s="102" t="s">
        <v>27</v>
      </c>
      <c r="D30" s="91"/>
      <c r="E30" s="82">
        <f>VLOOKUP(D30,'[1]Лист1'!$A$2:$B$32,2,TRUE)*koe1</f>
        <v>0</v>
      </c>
      <c r="F30" s="90"/>
      <c r="G30" s="82">
        <f>VLOOKUP(F30,'[1]Лист1'!$A$2:$B$32,2,TRUE)*koe2</f>
        <v>0</v>
      </c>
      <c r="H30" s="101"/>
      <c r="I30" s="82">
        <f>VLOOKUP(H30,'[1]Лист1'!$A$2:$B$32,2,TRUE)*koe3</f>
        <v>0</v>
      </c>
      <c r="J30" s="101"/>
      <c r="K30" s="82">
        <f>VLOOKUP(J30,'[1]Лист1'!$A$2:$B$32,2,TRUE)*koe4</f>
        <v>0</v>
      </c>
      <c r="L30" s="91">
        <v>16</v>
      </c>
      <c r="M30" s="82">
        <f>VLOOKUP(L30,'[1]Лист1'!$A$2:$B$32,2,TRUE)*koe5</f>
        <v>20</v>
      </c>
      <c r="N30" s="90"/>
      <c r="O30" s="82">
        <f>VLOOKUP(N30,'[1]Лист1'!$A$2:$B$32,2,TRUE)*koe6</f>
        <v>0</v>
      </c>
      <c r="P30" s="92">
        <f t="shared" si="0"/>
        <v>20</v>
      </c>
    </row>
    <row r="31" spans="1:16" ht="11.25" customHeight="1">
      <c r="A31" s="102">
        <v>26</v>
      </c>
      <c r="B31" s="102" t="s">
        <v>62</v>
      </c>
      <c r="C31" s="102" t="s">
        <v>13</v>
      </c>
      <c r="D31" s="102"/>
      <c r="E31" s="82">
        <f>VLOOKUP(D31,'[1]Лист1'!$A$2:$B$32,2,TRUE)*koe1</f>
        <v>0</v>
      </c>
      <c r="F31" s="90"/>
      <c r="G31" s="82">
        <f>VLOOKUP(F31,'[1]Лист1'!$A$2:$B$32,2,TRUE)*koe2</f>
        <v>0</v>
      </c>
      <c r="H31" s="101"/>
      <c r="I31" s="82">
        <f>VLOOKUP(H31,'[1]Лист1'!$A$2:$B$32,2,TRUE)*koe3</f>
        <v>0</v>
      </c>
      <c r="J31" s="101"/>
      <c r="K31" s="82">
        <f>VLOOKUP(J31,'[1]Лист1'!$A$2:$B$32,2,TRUE)*koe4</f>
        <v>0</v>
      </c>
      <c r="L31" s="90"/>
      <c r="M31" s="82">
        <f>VLOOKUP(L31,'[1]Лист1'!$A$2:$B$32,2,TRUE)*koe5</f>
        <v>0</v>
      </c>
      <c r="N31" s="90">
        <v>16</v>
      </c>
      <c r="O31" s="82">
        <f>VLOOKUP(N31,'[1]Лист1'!$A$2:$B$32,2,TRUE)*koe6</f>
        <v>20</v>
      </c>
      <c r="P31" s="92">
        <f t="shared" si="0"/>
        <v>20</v>
      </c>
    </row>
    <row r="32" spans="1:16" ht="11.25" customHeight="1">
      <c r="A32" s="89">
        <v>28</v>
      </c>
      <c r="B32" s="102" t="s">
        <v>104</v>
      </c>
      <c r="C32" s="102" t="s">
        <v>15</v>
      </c>
      <c r="D32" s="90"/>
      <c r="E32" s="82">
        <f>VLOOKUP(D32,'[1]Лист1'!$A$2:$B$32,2,TRUE)*koe1</f>
        <v>0</v>
      </c>
      <c r="F32" s="90">
        <v>13</v>
      </c>
      <c r="G32" s="82">
        <f>VLOOKUP(F32,'[1]Лист1'!$A$2:$B$32,2,TRUE)*koe2</f>
        <v>18.2</v>
      </c>
      <c r="H32" s="101"/>
      <c r="I32" s="82">
        <f>VLOOKUP(H32,'[1]Лист1'!$A$2:$B$32,2,TRUE)*koe3</f>
        <v>0</v>
      </c>
      <c r="J32" s="101"/>
      <c r="K32" s="82">
        <f>VLOOKUP(J32,'[1]Лист1'!$A$2:$B$32,2,TRUE)*koe4</f>
        <v>0</v>
      </c>
      <c r="L32" s="91"/>
      <c r="M32" s="82">
        <f>VLOOKUP(L32,'[1]Лист1'!$A$2:$B$32,2,TRUE)*koe5</f>
        <v>0</v>
      </c>
      <c r="N32" s="90"/>
      <c r="O32" s="82">
        <f>VLOOKUP(N32,'[1]Лист1'!$A$2:$B$32,2,TRUE)*koe6</f>
        <v>0</v>
      </c>
      <c r="P32" s="92">
        <f t="shared" si="0"/>
        <v>18.2</v>
      </c>
    </row>
    <row r="33" spans="1:16" ht="11.25" customHeight="1">
      <c r="A33" s="89">
        <v>28</v>
      </c>
      <c r="B33" s="102" t="s">
        <v>64</v>
      </c>
      <c r="C33" s="102" t="s">
        <v>65</v>
      </c>
      <c r="D33" s="90"/>
      <c r="E33" s="82">
        <f>VLOOKUP(D33,'[1]Лист1'!$A$2:$B$32,2,TRUE)*koe1</f>
        <v>0</v>
      </c>
      <c r="F33" s="91"/>
      <c r="G33" s="82">
        <f>VLOOKUP(F33,'[1]Лист1'!$A$2:$B$32,2,TRUE)*koe2</f>
        <v>0</v>
      </c>
      <c r="H33" s="101"/>
      <c r="I33" s="82">
        <f>VLOOKUP(H33,'[1]Лист1'!$A$2:$B$32,2,TRUE)*koe3</f>
        <v>0</v>
      </c>
      <c r="J33" s="101">
        <v>13</v>
      </c>
      <c r="K33" s="82">
        <f>VLOOKUP(J33,'[1]Лист1'!$A$2:$B$32,2,TRUE)*koe4</f>
        <v>18.2</v>
      </c>
      <c r="L33" s="90"/>
      <c r="M33" s="82">
        <f>VLOOKUP(L33,'[1]Лист1'!$A$2:$B$32,2,TRUE)*koe5</f>
        <v>0</v>
      </c>
      <c r="N33" s="90"/>
      <c r="O33" s="82">
        <f>VLOOKUP(N33,'[1]Лист1'!$A$2:$B$32,2,TRUE)*koe6</f>
        <v>0</v>
      </c>
      <c r="P33" s="92">
        <f t="shared" si="0"/>
        <v>18.2</v>
      </c>
    </row>
    <row r="34" spans="1:16" ht="11.25" customHeight="1">
      <c r="A34" s="89">
        <v>30</v>
      </c>
      <c r="B34" s="89" t="s">
        <v>105</v>
      </c>
      <c r="C34" s="89" t="s">
        <v>13</v>
      </c>
      <c r="D34" s="90">
        <v>16</v>
      </c>
      <c r="E34" s="82">
        <f>VLOOKUP(D34,'[1]Лист1'!$A$2:$B$32,2,TRUE)*koe1</f>
        <v>18</v>
      </c>
      <c r="F34" s="90"/>
      <c r="G34" s="82">
        <f>VLOOKUP(F34,'[1]Лист1'!$A$2:$B$32,2,TRUE)*koe2</f>
        <v>0</v>
      </c>
      <c r="H34" s="101"/>
      <c r="I34" s="82">
        <f>VLOOKUP(H34,'[1]Лист1'!$A$2:$B$32,2,TRUE)*koe3</f>
        <v>0</v>
      </c>
      <c r="J34" s="101"/>
      <c r="K34" s="82">
        <f>VLOOKUP(J34,'[1]Лист1'!$A$2:$B$32,2,TRUE)*koe4</f>
        <v>0</v>
      </c>
      <c r="L34" s="91"/>
      <c r="M34" s="82">
        <f>VLOOKUP(L34,'[1]Лист1'!$A$2:$B$32,2,TRUE)*koe5</f>
        <v>0</v>
      </c>
      <c r="N34" s="90"/>
      <c r="O34" s="82">
        <f>VLOOKUP(N34,'[1]Лист1'!$A$2:$B$32,2,TRUE)*koe6</f>
        <v>0</v>
      </c>
      <c r="P34" s="92">
        <f t="shared" si="0"/>
        <v>18</v>
      </c>
    </row>
    <row r="35" spans="1:16" ht="11.25" customHeight="1">
      <c r="A35" s="89">
        <v>31</v>
      </c>
      <c r="B35" s="89" t="s">
        <v>32</v>
      </c>
      <c r="C35" s="89" t="s">
        <v>13</v>
      </c>
      <c r="D35" s="90">
        <v>17</v>
      </c>
      <c r="E35" s="82">
        <f>VLOOKUP(D35,'[1]Лист1'!$A$2:$B$32,2,TRUE)*koe1</f>
        <v>16.2</v>
      </c>
      <c r="F35" s="90"/>
      <c r="G35" s="82">
        <f>VLOOKUP(F35,'[1]Лист1'!$A$2:$B$32,2,TRUE)*koe2</f>
        <v>0</v>
      </c>
      <c r="H35" s="101"/>
      <c r="I35" s="82">
        <f>VLOOKUP(H35,'[1]Лист1'!$A$2:$B$32,2,TRUE)*koe3</f>
        <v>0</v>
      </c>
      <c r="J35" s="101"/>
      <c r="K35" s="82">
        <f>VLOOKUP(J35,'[1]Лист1'!$A$2:$B$32,2,TRUE)*koe4</f>
        <v>0</v>
      </c>
      <c r="L35" s="91"/>
      <c r="M35" s="82">
        <f>VLOOKUP(L35,'[1]Лист1'!$A$2:$B$32,2,TRUE)*koe5</f>
        <v>0</v>
      </c>
      <c r="N35" s="90"/>
      <c r="O35" s="82">
        <f>VLOOKUP(N35,'[1]Лист1'!$A$2:$B$32,2,TRUE)*koe6</f>
        <v>0</v>
      </c>
      <c r="P35" s="92">
        <f t="shared" si="0"/>
        <v>16.2</v>
      </c>
    </row>
    <row r="36" spans="1:16" ht="11.25" customHeight="1">
      <c r="A36" s="102">
        <v>32</v>
      </c>
      <c r="B36" s="102" t="s">
        <v>30</v>
      </c>
      <c r="C36" s="89" t="s">
        <v>31</v>
      </c>
      <c r="D36" s="90"/>
      <c r="E36" s="82">
        <f>VLOOKUP(D36,'[1]Лист1'!$A$2:$B$32,2,TRUE)*koe1</f>
        <v>0</v>
      </c>
      <c r="F36" s="90"/>
      <c r="G36" s="82">
        <f>VLOOKUP(F36,'[1]Лист1'!$A$2:$B$32,2,TRUE)*koe2</f>
        <v>0</v>
      </c>
      <c r="H36" s="98"/>
      <c r="I36" s="82">
        <f>VLOOKUP(H36,'[1]Лист1'!$A$2:$B$32,2,TRUE)*koe3</f>
        <v>0</v>
      </c>
      <c r="J36" s="101">
        <v>22</v>
      </c>
      <c r="K36" s="82">
        <f>VLOOKUP(J36,'[1]Лист1'!$A$2:$B$32,2,TRUE)*koe4</f>
        <v>6.3</v>
      </c>
      <c r="L36" s="90"/>
      <c r="M36" s="82">
        <f>VLOOKUP(L36,'[1]Лист1'!$A$2:$B$32,2,TRUE)*koe5</f>
        <v>0</v>
      </c>
      <c r="N36" s="90"/>
      <c r="O36" s="82">
        <f>VLOOKUP(N36,'[1]Лист1'!$A$2:$B$32,2,TRUE)*koe6</f>
        <v>0</v>
      </c>
      <c r="P36" s="92">
        <f t="shared" si="0"/>
        <v>6.3</v>
      </c>
    </row>
    <row r="39" spans="4:10" ht="12.75">
      <c r="D39" s="67"/>
      <c r="F39" s="67"/>
      <c r="H39" s="67"/>
      <c r="J39" s="67"/>
    </row>
    <row r="40" spans="4:10" ht="12.75">
      <c r="D40" s="67"/>
      <c r="F40" s="67"/>
      <c r="H40" s="67"/>
      <c r="J40" s="67"/>
    </row>
    <row r="41" spans="4:10" ht="12.75">
      <c r="D41" s="67"/>
      <c r="F41" s="67"/>
      <c r="H41" s="67"/>
      <c r="J41" s="67"/>
    </row>
    <row r="42" spans="4:10" ht="12.75">
      <c r="D42" s="67"/>
      <c r="F42" s="67"/>
      <c r="H42" s="67"/>
      <c r="J42" s="67"/>
    </row>
    <row r="43" spans="4:10" ht="12.75">
      <c r="D43" s="67"/>
      <c r="F43" s="67"/>
      <c r="H43" s="67"/>
      <c r="J43" s="67"/>
    </row>
    <row r="44" spans="4:10" ht="12.75">
      <c r="D44" s="67"/>
      <c r="F44" s="67"/>
      <c r="H44" s="67"/>
      <c r="J44" s="67"/>
    </row>
    <row r="45" spans="4:10" ht="12.75">
      <c r="D45" s="67"/>
      <c r="F45" s="67"/>
      <c r="H45" s="67"/>
      <c r="J45" s="67"/>
    </row>
  </sheetData>
  <sheetProtection/>
  <mergeCells count="1">
    <mergeCell ref="B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6.375" style="0" customWidth="1"/>
    <col min="2" max="2" width="20.625" style="0" customWidth="1"/>
    <col min="3" max="3" width="13.625" style="0" customWidth="1"/>
    <col min="4" max="4" width="7.75390625" style="0" customWidth="1"/>
    <col min="5" max="5" width="10.125" style="0" customWidth="1"/>
    <col min="6" max="6" width="10.375" style="0" customWidth="1"/>
    <col min="7" max="7" width="10.00390625" style="0" customWidth="1"/>
    <col min="8" max="8" width="10.25390625" style="0" customWidth="1"/>
    <col min="9" max="9" width="10.375" style="0" customWidth="1"/>
    <col min="10" max="10" width="7.25390625" style="0" customWidth="1"/>
  </cols>
  <sheetData>
    <row r="1" spans="1:10" s="50" customFormat="1" ht="18">
      <c r="A1" s="175" t="s">
        <v>106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3.5" thickBot="1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78"/>
    </row>
    <row r="3" spans="1:10" ht="38.25" customHeight="1" thickBot="1">
      <c r="A3" s="108" t="s">
        <v>2</v>
      </c>
      <c r="B3" s="109" t="s">
        <v>3</v>
      </c>
      <c r="C3" s="109" t="s">
        <v>4</v>
      </c>
      <c r="D3" s="109" t="s">
        <v>107</v>
      </c>
      <c r="E3" s="109" t="s">
        <v>108</v>
      </c>
      <c r="F3" s="110" t="s">
        <v>109</v>
      </c>
      <c r="G3" s="109" t="s">
        <v>110</v>
      </c>
      <c r="H3" s="109" t="s">
        <v>111</v>
      </c>
      <c r="I3" s="111" t="s">
        <v>112</v>
      </c>
      <c r="J3" s="112" t="s">
        <v>6</v>
      </c>
    </row>
    <row r="4" spans="1:10" ht="12.75">
      <c r="A4" s="113">
        <v>1</v>
      </c>
      <c r="B4" s="114" t="s">
        <v>17</v>
      </c>
      <c r="C4" s="114" t="s">
        <v>13</v>
      </c>
      <c r="D4" s="83" t="s">
        <v>113</v>
      </c>
      <c r="E4" s="83" t="s">
        <v>114</v>
      </c>
      <c r="F4" s="83"/>
      <c r="G4" s="83" t="s">
        <v>115</v>
      </c>
      <c r="H4" s="83"/>
      <c r="I4" s="115" t="s">
        <v>116</v>
      </c>
      <c r="J4" s="116">
        <v>304</v>
      </c>
    </row>
    <row r="5" spans="1:10" ht="12.75">
      <c r="A5" s="117">
        <v>2</v>
      </c>
      <c r="B5" s="48" t="s">
        <v>16</v>
      </c>
      <c r="C5" s="48" t="s">
        <v>13</v>
      </c>
      <c r="D5" s="90" t="s">
        <v>117</v>
      </c>
      <c r="E5" s="90" t="s">
        <v>118</v>
      </c>
      <c r="F5" s="90"/>
      <c r="G5" s="90" t="s">
        <v>119</v>
      </c>
      <c r="H5" s="90"/>
      <c r="I5" s="118" t="s">
        <v>120</v>
      </c>
      <c r="J5" s="119">
        <v>282</v>
      </c>
    </row>
    <row r="6" spans="1:10" ht="12.75">
      <c r="A6" s="117">
        <v>3</v>
      </c>
      <c r="B6" s="48" t="s">
        <v>20</v>
      </c>
      <c r="C6" s="48" t="s">
        <v>13</v>
      </c>
      <c r="D6" s="90" t="s">
        <v>121</v>
      </c>
      <c r="E6" s="90" t="s">
        <v>116</v>
      </c>
      <c r="F6" s="90"/>
      <c r="G6" s="90"/>
      <c r="H6" s="90"/>
      <c r="I6" s="118" t="s">
        <v>122</v>
      </c>
      <c r="J6" s="119">
        <v>257</v>
      </c>
    </row>
    <row r="7" spans="1:12" ht="12.75">
      <c r="A7" s="117">
        <v>4</v>
      </c>
      <c r="B7" s="48" t="s">
        <v>12</v>
      </c>
      <c r="C7" s="48" t="s">
        <v>13</v>
      </c>
      <c r="D7" s="90" t="s">
        <v>123</v>
      </c>
      <c r="E7" s="90" t="s">
        <v>122</v>
      </c>
      <c r="F7" s="90"/>
      <c r="G7" s="90" t="s">
        <v>124</v>
      </c>
      <c r="H7" s="90" t="s">
        <v>125</v>
      </c>
      <c r="I7" s="118" t="s">
        <v>126</v>
      </c>
      <c r="J7" s="119">
        <v>254.5</v>
      </c>
      <c r="L7" s="50"/>
    </row>
    <row r="8" spans="1:10" ht="12.75">
      <c r="A8" s="117">
        <v>5</v>
      </c>
      <c r="B8" s="48" t="s">
        <v>91</v>
      </c>
      <c r="C8" s="48" t="s">
        <v>13</v>
      </c>
      <c r="D8" s="90"/>
      <c r="E8" s="90" t="s">
        <v>127</v>
      </c>
      <c r="F8" s="90" t="s">
        <v>128</v>
      </c>
      <c r="G8" s="90" t="s">
        <v>129</v>
      </c>
      <c r="H8" s="90" t="s">
        <v>130</v>
      </c>
      <c r="I8" s="118" t="s">
        <v>127</v>
      </c>
      <c r="J8" s="119">
        <v>239.5</v>
      </c>
    </row>
    <row r="9" spans="1:10" ht="12.75">
      <c r="A9" s="117">
        <v>6</v>
      </c>
      <c r="B9" s="48" t="s">
        <v>131</v>
      </c>
      <c r="C9" s="48" t="s">
        <v>13</v>
      </c>
      <c r="D9" s="90" t="s">
        <v>132</v>
      </c>
      <c r="E9" s="90" t="s">
        <v>133</v>
      </c>
      <c r="F9" s="90"/>
      <c r="G9" s="90"/>
      <c r="H9" s="90"/>
      <c r="I9" s="118" t="s">
        <v>114</v>
      </c>
      <c r="J9" s="119">
        <v>237</v>
      </c>
    </row>
    <row r="10" spans="1:10" ht="12.75">
      <c r="A10" s="117">
        <v>7</v>
      </c>
      <c r="B10" s="48" t="s">
        <v>92</v>
      </c>
      <c r="C10" s="48" t="s">
        <v>13</v>
      </c>
      <c r="D10" s="90"/>
      <c r="E10" s="90" t="s">
        <v>134</v>
      </c>
      <c r="F10" s="90" t="s">
        <v>135</v>
      </c>
      <c r="G10" s="90" t="s">
        <v>136</v>
      </c>
      <c r="H10" s="90" t="s">
        <v>137</v>
      </c>
      <c r="I10" s="118" t="s">
        <v>133</v>
      </c>
      <c r="J10" s="119">
        <v>227.6</v>
      </c>
    </row>
    <row r="11" spans="1:10" ht="12.75">
      <c r="A11" s="117">
        <v>8</v>
      </c>
      <c r="B11" s="48" t="s">
        <v>26</v>
      </c>
      <c r="C11" s="48" t="s">
        <v>27</v>
      </c>
      <c r="D11" s="90"/>
      <c r="E11" s="90" t="s">
        <v>138</v>
      </c>
      <c r="F11" s="90" t="s">
        <v>139</v>
      </c>
      <c r="G11" s="90" t="s">
        <v>140</v>
      </c>
      <c r="H11" s="90"/>
      <c r="I11" s="118" t="s">
        <v>141</v>
      </c>
      <c r="J11" s="119">
        <v>155</v>
      </c>
    </row>
    <row r="12" spans="1:10" ht="12.75">
      <c r="A12" s="117">
        <v>9</v>
      </c>
      <c r="B12" s="48" t="s">
        <v>18</v>
      </c>
      <c r="C12" s="48" t="s">
        <v>19</v>
      </c>
      <c r="D12" s="90"/>
      <c r="E12" s="90" t="s">
        <v>142</v>
      </c>
      <c r="F12" s="90"/>
      <c r="G12" s="90" t="s">
        <v>143</v>
      </c>
      <c r="H12" s="90" t="s">
        <v>144</v>
      </c>
      <c r="I12" s="118" t="s">
        <v>145</v>
      </c>
      <c r="J12" s="119">
        <v>145</v>
      </c>
    </row>
    <row r="13" spans="1:10" ht="12.75">
      <c r="A13" s="117">
        <v>10</v>
      </c>
      <c r="B13" s="48" t="s">
        <v>14</v>
      </c>
      <c r="C13" s="48" t="s">
        <v>15</v>
      </c>
      <c r="D13" s="90" t="s">
        <v>146</v>
      </c>
      <c r="E13" s="90" t="s">
        <v>141</v>
      </c>
      <c r="F13" s="90"/>
      <c r="G13" s="90"/>
      <c r="H13" s="90" t="s">
        <v>147</v>
      </c>
      <c r="I13" s="118" t="s">
        <v>148</v>
      </c>
      <c r="J13" s="119">
        <v>129.5</v>
      </c>
    </row>
    <row r="14" spans="1:10" ht="12.75">
      <c r="A14" s="117">
        <v>11</v>
      </c>
      <c r="B14" s="48" t="s">
        <v>21</v>
      </c>
      <c r="C14" s="48" t="s">
        <v>13</v>
      </c>
      <c r="D14" s="90"/>
      <c r="E14" s="90" t="s">
        <v>149</v>
      </c>
      <c r="F14" s="90" t="s">
        <v>150</v>
      </c>
      <c r="G14" s="90" t="s">
        <v>151</v>
      </c>
      <c r="H14" s="90" t="s">
        <v>152</v>
      </c>
      <c r="I14" s="118" t="s">
        <v>142</v>
      </c>
      <c r="J14" s="119">
        <v>122.1</v>
      </c>
    </row>
    <row r="15" spans="1:10" ht="12.75">
      <c r="A15" s="117">
        <v>12</v>
      </c>
      <c r="B15" s="48" t="s">
        <v>153</v>
      </c>
      <c r="C15" s="48" t="s">
        <v>49</v>
      </c>
      <c r="D15" s="90"/>
      <c r="E15" s="90" t="s">
        <v>154</v>
      </c>
      <c r="F15" s="90" t="s">
        <v>155</v>
      </c>
      <c r="G15" s="90"/>
      <c r="H15" s="90" t="s">
        <v>156</v>
      </c>
      <c r="I15" s="118" t="s">
        <v>154</v>
      </c>
      <c r="J15" s="119">
        <v>118</v>
      </c>
    </row>
    <row r="16" spans="1:10" ht="12.75">
      <c r="A16" s="117">
        <v>13</v>
      </c>
      <c r="B16" s="106" t="s">
        <v>94</v>
      </c>
      <c r="C16" s="106" t="s">
        <v>15</v>
      </c>
      <c r="D16" s="48"/>
      <c r="E16" s="90" t="s">
        <v>138</v>
      </c>
      <c r="F16" s="91" t="s">
        <v>157</v>
      </c>
      <c r="G16" s="91" t="s">
        <v>158</v>
      </c>
      <c r="H16" s="91"/>
      <c r="I16" s="120" t="s">
        <v>159</v>
      </c>
      <c r="J16" s="119">
        <v>96.4</v>
      </c>
    </row>
    <row r="17" spans="1:10" ht="12.75">
      <c r="A17" s="117">
        <v>14</v>
      </c>
      <c r="B17" s="48" t="s">
        <v>160</v>
      </c>
      <c r="C17" s="48" t="s">
        <v>19</v>
      </c>
      <c r="D17" s="90"/>
      <c r="E17" s="90" t="s">
        <v>145</v>
      </c>
      <c r="F17" s="90"/>
      <c r="G17" s="90"/>
      <c r="H17" s="90" t="s">
        <v>161</v>
      </c>
      <c r="I17" s="118" t="s">
        <v>118</v>
      </c>
      <c r="J17" s="119">
        <v>84.2</v>
      </c>
    </row>
    <row r="18" spans="1:10" ht="12.75">
      <c r="A18" s="117">
        <v>15</v>
      </c>
      <c r="B18" s="48" t="s">
        <v>162</v>
      </c>
      <c r="C18" s="48" t="s">
        <v>13</v>
      </c>
      <c r="D18" s="90"/>
      <c r="E18" s="90" t="s">
        <v>159</v>
      </c>
      <c r="F18" s="90"/>
      <c r="G18" s="90" t="s">
        <v>163</v>
      </c>
      <c r="H18" s="90"/>
      <c r="I18" s="118" t="s">
        <v>149</v>
      </c>
      <c r="J18" s="119">
        <v>81.6</v>
      </c>
    </row>
    <row r="19" spans="1:10" ht="12.75">
      <c r="A19" s="117">
        <v>16</v>
      </c>
      <c r="B19" s="48" t="s">
        <v>77</v>
      </c>
      <c r="C19" s="48" t="s">
        <v>49</v>
      </c>
      <c r="D19" s="90"/>
      <c r="E19" s="90"/>
      <c r="F19" s="90"/>
      <c r="G19" s="90" t="s">
        <v>164</v>
      </c>
      <c r="H19" s="90" t="s">
        <v>165</v>
      </c>
      <c r="I19" s="118"/>
      <c r="J19" s="119">
        <v>57.3</v>
      </c>
    </row>
    <row r="20" spans="1:10" ht="12.75">
      <c r="A20" s="117">
        <v>17</v>
      </c>
      <c r="B20" s="48" t="s">
        <v>166</v>
      </c>
      <c r="C20" s="48" t="s">
        <v>13</v>
      </c>
      <c r="D20" s="90"/>
      <c r="E20" s="90"/>
      <c r="F20" s="90" t="s">
        <v>167</v>
      </c>
      <c r="G20" s="90"/>
      <c r="H20" s="90" t="s">
        <v>168</v>
      </c>
      <c r="I20" s="118"/>
      <c r="J20" s="119">
        <v>53.3</v>
      </c>
    </row>
    <row r="21" spans="1:10" ht="12.75">
      <c r="A21" s="117">
        <v>18</v>
      </c>
      <c r="B21" s="48" t="s">
        <v>169</v>
      </c>
      <c r="C21" s="48" t="s">
        <v>22</v>
      </c>
      <c r="D21" s="90"/>
      <c r="E21" s="90" t="s">
        <v>126</v>
      </c>
      <c r="F21" s="90"/>
      <c r="G21" s="90"/>
      <c r="H21" s="90"/>
      <c r="I21" s="118"/>
      <c r="J21" s="119">
        <v>51</v>
      </c>
    </row>
    <row r="22" spans="1:10" ht="12.75">
      <c r="A22" s="117">
        <v>19</v>
      </c>
      <c r="B22" s="48" t="s">
        <v>29</v>
      </c>
      <c r="C22" s="48" t="s">
        <v>15</v>
      </c>
      <c r="D22" s="90"/>
      <c r="E22" s="90" t="s">
        <v>138</v>
      </c>
      <c r="F22" s="90"/>
      <c r="G22" s="90"/>
      <c r="H22" s="90" t="s">
        <v>170</v>
      </c>
      <c r="I22" s="118"/>
      <c r="J22" s="119">
        <v>34.8</v>
      </c>
    </row>
    <row r="23" spans="1:10" ht="12.75">
      <c r="A23" s="117">
        <v>20</v>
      </c>
      <c r="B23" s="106" t="s">
        <v>93</v>
      </c>
      <c r="C23" s="106" t="s">
        <v>25</v>
      </c>
      <c r="D23" s="48"/>
      <c r="E23" s="90"/>
      <c r="F23" s="91" t="s">
        <v>171</v>
      </c>
      <c r="G23" s="91"/>
      <c r="H23" s="48" t="s">
        <v>172</v>
      </c>
      <c r="I23" s="121"/>
      <c r="J23" s="119">
        <v>32.6</v>
      </c>
    </row>
    <row r="24" spans="1:10" ht="12.75">
      <c r="A24" s="117">
        <v>21</v>
      </c>
      <c r="B24" s="48" t="s">
        <v>37</v>
      </c>
      <c r="C24" s="48" t="s">
        <v>31</v>
      </c>
      <c r="D24" s="90"/>
      <c r="E24" s="90"/>
      <c r="F24" s="90"/>
      <c r="G24" s="90" t="s">
        <v>173</v>
      </c>
      <c r="H24" s="90"/>
      <c r="I24" s="118"/>
      <c r="J24" s="119">
        <v>24.8</v>
      </c>
    </row>
    <row r="25" spans="1:10" ht="12.75">
      <c r="A25" s="117">
        <v>22</v>
      </c>
      <c r="B25" s="106" t="s">
        <v>174</v>
      </c>
      <c r="C25" s="48" t="s">
        <v>175</v>
      </c>
      <c r="D25" s="90"/>
      <c r="E25" s="90"/>
      <c r="F25" s="90"/>
      <c r="G25" s="90"/>
      <c r="H25" s="90" t="s">
        <v>176</v>
      </c>
      <c r="I25" s="118"/>
      <c r="J25" s="119">
        <v>23.8</v>
      </c>
    </row>
    <row r="26" spans="1:10" ht="12.75">
      <c r="A26" s="117">
        <v>23</v>
      </c>
      <c r="B26" s="106" t="s">
        <v>30</v>
      </c>
      <c r="C26" s="106" t="s">
        <v>31</v>
      </c>
      <c r="D26" s="90"/>
      <c r="E26" s="90" t="s">
        <v>120</v>
      </c>
      <c r="F26" s="90"/>
      <c r="G26" s="90"/>
      <c r="H26" s="90"/>
      <c r="I26" s="118"/>
      <c r="J26" s="119">
        <v>22</v>
      </c>
    </row>
    <row r="27" spans="1:10" ht="12.75">
      <c r="A27" s="117">
        <v>24</v>
      </c>
      <c r="B27" s="106" t="s">
        <v>177</v>
      </c>
      <c r="C27" s="106" t="s">
        <v>13</v>
      </c>
      <c r="D27" s="90"/>
      <c r="E27" s="90"/>
      <c r="F27" s="90"/>
      <c r="G27" s="90"/>
      <c r="H27" s="90" t="s">
        <v>178</v>
      </c>
      <c r="I27" s="118"/>
      <c r="J27" s="119">
        <v>21.7</v>
      </c>
    </row>
    <row r="28" spans="1:10" ht="12.75">
      <c r="A28" s="122">
        <v>25</v>
      </c>
      <c r="B28" s="123" t="s">
        <v>179</v>
      </c>
      <c r="C28" s="123" t="s">
        <v>180</v>
      </c>
      <c r="D28" s="124"/>
      <c r="E28" s="124"/>
      <c r="F28" s="124"/>
      <c r="G28" s="124" t="s">
        <v>181</v>
      </c>
      <c r="H28" s="90"/>
      <c r="I28" s="90"/>
      <c r="J28" s="125">
        <v>20.8</v>
      </c>
    </row>
    <row r="29" spans="1:10" ht="12.75">
      <c r="A29" s="126">
        <v>26</v>
      </c>
      <c r="B29" s="106" t="s">
        <v>182</v>
      </c>
      <c r="C29" s="106" t="s">
        <v>13</v>
      </c>
      <c r="D29" s="90"/>
      <c r="E29" s="90"/>
      <c r="F29" s="90"/>
      <c r="G29" s="90"/>
      <c r="H29" s="90" t="s">
        <v>183</v>
      </c>
      <c r="I29" s="90"/>
      <c r="J29" s="119">
        <v>19.6</v>
      </c>
    </row>
    <row r="30" spans="1:10" ht="12.75">
      <c r="A30" s="126">
        <v>27</v>
      </c>
      <c r="B30" s="106" t="s">
        <v>95</v>
      </c>
      <c r="C30" s="106" t="s">
        <v>65</v>
      </c>
      <c r="D30" s="90"/>
      <c r="E30" s="90"/>
      <c r="F30" s="90"/>
      <c r="G30" s="90"/>
      <c r="H30" s="90"/>
      <c r="I30" s="90" t="s">
        <v>184</v>
      </c>
      <c r="J30" s="119">
        <v>16</v>
      </c>
    </row>
    <row r="31" spans="1:10" ht="12.75" customHeight="1">
      <c r="A31" s="126">
        <v>28</v>
      </c>
      <c r="B31" s="106" t="s">
        <v>185</v>
      </c>
      <c r="C31" s="106" t="s">
        <v>65</v>
      </c>
      <c r="D31" s="90"/>
      <c r="E31" s="90"/>
      <c r="F31" s="90" t="s">
        <v>186</v>
      </c>
      <c r="G31" s="90"/>
      <c r="H31" s="90"/>
      <c r="I31" s="90"/>
      <c r="J31" s="119">
        <v>14.8</v>
      </c>
    </row>
    <row r="32" spans="1:10" ht="12.75">
      <c r="A32" s="126">
        <v>29</v>
      </c>
      <c r="B32" s="106" t="s">
        <v>187</v>
      </c>
      <c r="C32" s="106" t="s">
        <v>188</v>
      </c>
      <c r="D32" s="90"/>
      <c r="E32" s="90"/>
      <c r="F32" s="90"/>
      <c r="G32" s="90"/>
      <c r="H32" s="90" t="s">
        <v>189</v>
      </c>
      <c r="I32" s="90"/>
      <c r="J32" s="119">
        <v>14</v>
      </c>
    </row>
    <row r="33" spans="1:10" ht="12.75">
      <c r="A33" s="106">
        <v>30</v>
      </c>
      <c r="B33" s="106" t="s">
        <v>190</v>
      </c>
      <c r="C33" s="106" t="s">
        <v>31</v>
      </c>
      <c r="D33" s="48"/>
      <c r="E33" s="90"/>
      <c r="F33" s="91" t="s">
        <v>191</v>
      </c>
      <c r="G33" s="91"/>
      <c r="H33" s="91"/>
      <c r="I33" s="91"/>
      <c r="J33" s="127">
        <v>13.6</v>
      </c>
    </row>
    <row r="34" spans="1:10" ht="12.75">
      <c r="A34" s="128"/>
      <c r="B34" s="128"/>
      <c r="C34" s="128"/>
      <c r="D34" s="50"/>
      <c r="E34" s="129"/>
      <c r="F34" s="50"/>
      <c r="G34" s="50"/>
      <c r="H34" s="50"/>
      <c r="I34" s="50"/>
      <c r="J34" s="130"/>
    </row>
    <row r="35" spans="1:10" ht="12.75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40" ht="12.75">
      <c r="F40" s="50"/>
    </row>
  </sheetData>
  <sheetProtection/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dcterms:created xsi:type="dcterms:W3CDTF">2008-11-14T13:52:51Z</dcterms:created>
  <dcterms:modified xsi:type="dcterms:W3CDTF">2009-03-26T07:30:54Z</dcterms:modified>
  <cp:category/>
  <cp:version/>
  <cp:contentType/>
  <cp:contentStatus/>
</cp:coreProperties>
</file>