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5556" windowHeight="3852" activeTab="1"/>
  </bookViews>
  <sheets>
    <sheet name="команды" sheetId="1" r:id="rId1"/>
    <sheet name="маршруты" sheetId="2" r:id="rId2"/>
    <sheet name="выходы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Валерий</author>
  </authors>
  <commentList>
    <comment ref="C2" authorId="0">
      <text>
        <r>
          <rPr>
            <b/>
            <sz val="9"/>
            <rFont val="Tahoma"/>
            <family val="2"/>
          </rPr>
          <t>Первым указан капитан команды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Валерий</author>
  </authors>
  <commentList>
    <comment ref="V20" authorId="0">
      <text>
        <r>
          <rPr>
            <b/>
            <sz val="9"/>
            <rFont val="Tahoma"/>
            <family val="2"/>
          </rPr>
          <t>сошли</t>
        </r>
      </text>
    </comment>
    <comment ref="V24" authorId="0">
      <text>
        <r>
          <rPr>
            <b/>
            <sz val="9"/>
            <rFont val="Tahoma"/>
            <family val="2"/>
          </rPr>
          <t>сошли</t>
        </r>
      </text>
    </comment>
    <comment ref="V11" authorId="0">
      <text>
        <r>
          <rPr>
            <b/>
            <sz val="9"/>
            <rFont val="Tahoma"/>
            <family val="2"/>
          </rPr>
          <t>сошли</t>
        </r>
      </text>
    </comment>
    <comment ref="V7" authorId="0">
      <text>
        <r>
          <rPr>
            <b/>
            <sz val="9"/>
            <rFont val="Tahoma"/>
            <family val="0"/>
          </rPr>
          <t>снялись по болезни участника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<sst xmlns="http://schemas.openxmlformats.org/spreadsheetml/2006/main" count="440" uniqueCount="284">
  <si>
    <t>МС</t>
  </si>
  <si>
    <t>КМС</t>
  </si>
  <si>
    <t>Москва-1</t>
  </si>
  <si>
    <t>Вершина</t>
  </si>
  <si>
    <t>к/т</t>
  </si>
  <si>
    <t>6А</t>
  </si>
  <si>
    <t>6Б</t>
  </si>
  <si>
    <t>правой части СЗ ст</t>
  </si>
  <si>
    <t>5Б</t>
  </si>
  <si>
    <t>левой части СЗ ст</t>
  </si>
  <si>
    <t>центру СЗ ст</t>
  </si>
  <si>
    <t>Васильев Андрей</t>
  </si>
  <si>
    <t>Регион</t>
  </si>
  <si>
    <t>Участники</t>
  </si>
  <si>
    <t>Клепиков Александр</t>
  </si>
  <si>
    <t>Цыганков Виктор</t>
  </si>
  <si>
    <t>Вербицкий Александр</t>
  </si>
  <si>
    <t>Попова Марина</t>
  </si>
  <si>
    <t>СПб-2</t>
  </si>
  <si>
    <t>Колтунов Олег</t>
  </si>
  <si>
    <t>Юркин Александр</t>
  </si>
  <si>
    <t>Хвостенко Олег</t>
  </si>
  <si>
    <t>Иванов Александр</t>
  </si>
  <si>
    <t>Савельев Игорь</t>
  </si>
  <si>
    <t>СПб-3</t>
  </si>
  <si>
    <t>Петрова Анастасия</t>
  </si>
  <si>
    <t>Новосибирск</t>
  </si>
  <si>
    <t>Бабий Дмитрий</t>
  </si>
  <si>
    <t>Бараусов Иван</t>
  </si>
  <si>
    <t>Парфенов Александр</t>
  </si>
  <si>
    <t>Лихоносов Игорь</t>
  </si>
  <si>
    <t>Лазарев Станислав</t>
  </si>
  <si>
    <t>Ставрополь</t>
  </si>
  <si>
    <t>Скрипник Эдуард</t>
  </si>
  <si>
    <t>Нагорнов Дмитрий</t>
  </si>
  <si>
    <t>Бойко Евгений</t>
  </si>
  <si>
    <t>СПб-1</t>
  </si>
  <si>
    <t>Коваль Виктор</t>
  </si>
  <si>
    <t>Корулин Евгений</t>
  </si>
  <si>
    <t>Дэви Михаил</t>
  </si>
  <si>
    <t>Сыщиков Анатолий</t>
  </si>
  <si>
    <t>МСМК</t>
  </si>
  <si>
    <t>Рекордное прохождение</t>
  </si>
  <si>
    <t>высота</t>
  </si>
  <si>
    <t>маршрут</t>
  </si>
  <si>
    <t>руководитель</t>
  </si>
  <si>
    <t>Рейтинг</t>
  </si>
  <si>
    <t>часов</t>
  </si>
  <si>
    <t>дней</t>
  </si>
  <si>
    <t>Примечания</t>
  </si>
  <si>
    <t>Описание</t>
  </si>
  <si>
    <t>3а</t>
  </si>
  <si>
    <t>Асан</t>
  </si>
  <si>
    <t>правой части З ст</t>
  </si>
  <si>
    <t>С. Пугачев+А. Максименя, 2004</t>
  </si>
  <si>
    <t>С.Пугачев+А.Максименя, 2004</t>
  </si>
  <si>
    <t>Совпадают 2 веревки</t>
  </si>
  <si>
    <t>3б</t>
  </si>
  <si>
    <t>В. Могила+3, 2007</t>
  </si>
  <si>
    <t>М. Горбенко+5, 1986</t>
  </si>
  <si>
    <t>С.Солдатов+Г.Кириевский, 1989</t>
  </si>
  <si>
    <t>Одинаковое начало маршрутов, сейчас все начинают по Горбенко</t>
  </si>
  <si>
    <t>6а</t>
  </si>
  <si>
    <t>СЗ ст</t>
  </si>
  <si>
    <t>А. Погорелов+3, 1986</t>
  </si>
  <si>
    <t>А. Шевчук+5, 1988</t>
  </si>
  <si>
    <t>6в</t>
  </si>
  <si>
    <t>В. Могила+3, 2004</t>
  </si>
  <si>
    <t>Средняя часть совпадает с Горбенко</t>
  </si>
  <si>
    <t>--</t>
  </si>
  <si>
    <t>С. Тимофеев+5, 1988</t>
  </si>
  <si>
    <t>7а</t>
  </si>
  <si>
    <t>А. Русяев+4, 1988</t>
  </si>
  <si>
    <t>Г. Кириевский+5, 1991</t>
  </si>
  <si>
    <t>кф З ст</t>
  </si>
  <si>
    <t>В. Альперин, 1987</t>
  </si>
  <si>
    <t>???</t>
  </si>
  <si>
    <t>Верх общий с Пугачева</t>
  </si>
  <si>
    <t>левой части В ст</t>
  </si>
  <si>
    <t>М. Горбенко, 1988</t>
  </si>
  <si>
    <t>левому канту СЗ ст</t>
  </si>
  <si>
    <t>М. Ситник, 1990</t>
  </si>
  <si>
    <t>20а</t>
  </si>
  <si>
    <t>Кыркчилта</t>
  </si>
  <si>
    <t>В. Скрипко+4, 1988</t>
  </si>
  <si>
    <t>Б. Богданов+5, 1989</t>
  </si>
  <si>
    <t>ЮВ ст</t>
  </si>
  <si>
    <t>С. Гинзбург+4, 1989</t>
  </si>
  <si>
    <t>А. Котельников+5, 1992</t>
  </si>
  <si>
    <t>левому кф В ст</t>
  </si>
  <si>
    <t>И. Потанькин+3, 1991</t>
  </si>
  <si>
    <t>Е.Башкирцев+Д.Веретенин, 2012</t>
  </si>
  <si>
    <t>22а</t>
  </si>
  <si>
    <t>центру В ст</t>
  </si>
  <si>
    <t>О. Григорьев+4, 1992</t>
  </si>
  <si>
    <t>П. Козачек, 1988</t>
  </si>
  <si>
    <t>24а</t>
  </si>
  <si>
    <t>Одессы</t>
  </si>
  <si>
    <t>А. Воронов+5, 1988</t>
  </si>
  <si>
    <t>24в</t>
  </si>
  <si>
    <t>Г. Копейка+5, 1988</t>
  </si>
  <si>
    <t>24г</t>
  </si>
  <si>
    <t>А. Крицук+3, 1988</t>
  </si>
  <si>
    <t>24д</t>
  </si>
  <si>
    <t>правому канту СЗ ст</t>
  </si>
  <si>
    <t>С. Овчаренко, 1988</t>
  </si>
  <si>
    <t>24ж</t>
  </si>
  <si>
    <t>зеркалу З ст</t>
  </si>
  <si>
    <t>А. Русяев+5, 1988</t>
  </si>
  <si>
    <t>В. Гончар+3, 1995</t>
  </si>
  <si>
    <t>24з</t>
  </si>
  <si>
    <t>ц. бастиона лев части СЗ ст</t>
  </si>
  <si>
    <t>К. Сахаров+3, 1994</t>
  </si>
  <si>
    <t>24и</t>
  </si>
  <si>
    <t>А. Лавриненко, 2011</t>
  </si>
  <si>
    <t>М. Ситник+4, 1989</t>
  </si>
  <si>
    <t>В.Иванов+Т.Верулашвили, 1993</t>
  </si>
  <si>
    <t>25а</t>
  </si>
  <si>
    <t>А. Кленов+5, 1993</t>
  </si>
  <si>
    <t>25б</t>
  </si>
  <si>
    <t>А. Одинцов, 1995</t>
  </si>
  <si>
    <t>25в</t>
  </si>
  <si>
    <t>А. Погорелов, 1999</t>
  </si>
  <si>
    <t>В ст</t>
  </si>
  <si>
    <t>В. Ведерников+4, 1989</t>
  </si>
  <si>
    <t>Ортотюбек</t>
  </si>
  <si>
    <t>28б</t>
  </si>
  <si>
    <t>З ст (Папийон)</t>
  </si>
  <si>
    <t>В. Иванов+4, 1993</t>
  </si>
  <si>
    <t>З ст (Питерский каскад)</t>
  </si>
  <si>
    <t>В. Иванов, 1992</t>
  </si>
  <si>
    <t>28а</t>
  </si>
  <si>
    <t>З ст (Французское ребро)</t>
  </si>
  <si>
    <t>П. Файвре, 1993</t>
  </si>
  <si>
    <t>35а</t>
  </si>
  <si>
    <t>Слесова</t>
  </si>
  <si>
    <t>центру Ю ст</t>
  </si>
  <si>
    <t>И. Пехтерев, 1999</t>
  </si>
  <si>
    <t>центру С ст</t>
  </si>
  <si>
    <t>А. Погорелов, 1988</t>
  </si>
  <si>
    <t>Г.Кириевский+5, 1991</t>
  </si>
  <si>
    <t>36а</t>
  </si>
  <si>
    <t>С. Мороз+5, 1988</t>
  </si>
  <si>
    <t>37а</t>
  </si>
  <si>
    <t>С. Семилеткин+В.Лебедев, 1993</t>
  </si>
  <si>
    <t>С.Семилеткин+В.Лебедев, 1993</t>
  </si>
  <si>
    <t>37б</t>
  </si>
  <si>
    <t>А. Кленов+4, 1993</t>
  </si>
  <si>
    <t>37в</t>
  </si>
  <si>
    <t>С и СЗ ст</t>
  </si>
  <si>
    <t>А. Лавриненко+2, 2009</t>
  </si>
  <si>
    <t>Верх совпадает с Мороза</t>
  </si>
  <si>
    <t>Шайтанхана (Котина)</t>
  </si>
  <si>
    <t>правой части В ст</t>
  </si>
  <si>
    <t>Г. Портянко, 1988</t>
  </si>
  <si>
    <t>М-т</t>
  </si>
  <si>
    <t>Балл</t>
  </si>
  <si>
    <t>Темерев Иван</t>
  </si>
  <si>
    <t>кто, когда</t>
  </si>
  <si>
    <t>Маршруты</t>
  </si>
  <si>
    <t>Заявки</t>
  </si>
  <si>
    <t>команда</t>
  </si>
  <si>
    <t>Команда</t>
  </si>
  <si>
    <t>Капитан</t>
  </si>
  <si>
    <t>Выход-1</t>
  </si>
  <si>
    <t>час</t>
  </si>
  <si>
    <t>мин</t>
  </si>
  <si>
    <t>старт</t>
  </si>
  <si>
    <t>финиш</t>
  </si>
  <si>
    <t>Выход-2</t>
  </si>
  <si>
    <t>№</t>
  </si>
  <si>
    <t>Сумма</t>
  </si>
  <si>
    <t>Выход-3</t>
  </si>
  <si>
    <t>Год.р</t>
  </si>
  <si>
    <t>Разр.</t>
  </si>
  <si>
    <t>Команды</t>
  </si>
  <si>
    <t>классиф.</t>
  </si>
  <si>
    <t>кто</t>
  </si>
  <si>
    <t>Темерев+2</t>
  </si>
  <si>
    <t>Клепиков+2</t>
  </si>
  <si>
    <t>Кожихов, Черемных</t>
  </si>
  <si>
    <t>Галацевич, Ермишина</t>
  </si>
  <si>
    <t>Жигалов, Катанаев</t>
  </si>
  <si>
    <t>Скрипник+2</t>
  </si>
  <si>
    <t>протяж.</t>
  </si>
  <si>
    <t>Цыганков+2</t>
  </si>
  <si>
    <t>Хвостенко, Прокофьев</t>
  </si>
  <si>
    <t>Петрова+3</t>
  </si>
  <si>
    <t>Лукиенко, Правдивец</t>
  </si>
  <si>
    <t>Бабий+2</t>
  </si>
  <si>
    <t>Колтунов+2</t>
  </si>
  <si>
    <t>Юркин, Кравец</t>
  </si>
  <si>
    <t>Место</t>
  </si>
  <si>
    <t>Красноярск</t>
  </si>
  <si>
    <t>ком</t>
  </si>
  <si>
    <t>Темерев+2, 2014</t>
  </si>
  <si>
    <t>Скрипник+2, 2014</t>
  </si>
  <si>
    <t>Галацевич, Ермишина, 2014</t>
  </si>
  <si>
    <t>Клепиков+2, 2014</t>
  </si>
  <si>
    <t>Жигалов, Катанаев, 2014</t>
  </si>
  <si>
    <t>Мурин, Артюхин, 2014</t>
  </si>
  <si>
    <t>Колтунов+2, 2014</t>
  </si>
  <si>
    <t>Цыганков+2, 2014</t>
  </si>
  <si>
    <t>Хвостенко, Прокофьев, 2014</t>
  </si>
  <si>
    <t>Кожихов, Черемных, 2014</t>
  </si>
  <si>
    <t>Свердловск</t>
  </si>
  <si>
    <t>Иркутск</t>
  </si>
  <si>
    <t>№16</t>
  </si>
  <si>
    <t>№8</t>
  </si>
  <si>
    <t>МСК-Самара</t>
  </si>
  <si>
    <t>Лучшее прохождение на Чемпионате-2014</t>
  </si>
  <si>
    <t>№21 13:10</t>
  </si>
  <si>
    <t>№17 14:45</t>
  </si>
  <si>
    <t>не вышли</t>
  </si>
  <si>
    <t>спустились</t>
  </si>
  <si>
    <t>№6 19:00</t>
  </si>
  <si>
    <t>№9 19:10</t>
  </si>
  <si>
    <t>сидят</t>
  </si>
  <si>
    <t>Барабашов Антон.</t>
  </si>
  <si>
    <t>Воробьёв Константин</t>
  </si>
  <si>
    <t>Пеняев Илья</t>
  </si>
  <si>
    <t>Сухарев Александр</t>
  </si>
  <si>
    <t>Пархимчик Маргарита</t>
  </si>
  <si>
    <t>Баранов Андрей.</t>
  </si>
  <si>
    <t>Черемных Артём</t>
  </si>
  <si>
    <t>Ланге Александр</t>
  </si>
  <si>
    <t>Бончук Артём</t>
  </si>
  <si>
    <t>Аношкин Валерий</t>
  </si>
  <si>
    <t>Маркевич Константин</t>
  </si>
  <si>
    <t>Скотников Дмитрий</t>
  </si>
  <si>
    <t>Полунин Владислав</t>
  </si>
  <si>
    <t>17 июл 19:00</t>
  </si>
  <si>
    <t>19 июл 18:01</t>
  </si>
  <si>
    <t>17 июл 19:10</t>
  </si>
  <si>
    <t>19 июл 12:31</t>
  </si>
  <si>
    <t>сошли</t>
  </si>
  <si>
    <t>Петров Анатолий</t>
  </si>
  <si>
    <t>№35 06:37</t>
  </si>
  <si>
    <t>20 июл 06:37</t>
  </si>
  <si>
    <t>№33 08:00</t>
  </si>
  <si>
    <t>21 июл 08:00</t>
  </si>
  <si>
    <t>22 июл 18:41</t>
  </si>
  <si>
    <t>22 июл 16:28</t>
  </si>
  <si>
    <t>фин 18:41</t>
  </si>
  <si>
    <t>фин 12:31</t>
  </si>
  <si>
    <t>фин 18:01</t>
  </si>
  <si>
    <t>фин 16:28</t>
  </si>
  <si>
    <t>№25 08:35</t>
  </si>
  <si>
    <t>№7 10:15</t>
  </si>
  <si>
    <t>№18 10:32</t>
  </si>
  <si>
    <t>22 июл 08:35</t>
  </si>
  <si>
    <t>22 июл 10:15</t>
  </si>
  <si>
    <t>22 июл 10:32</t>
  </si>
  <si>
    <t>№4 13:00</t>
  </si>
  <si>
    <t>№9 07:30</t>
  </si>
  <si>
    <t>23 июл 13:00</t>
  </si>
  <si>
    <t>23 июл 07:30</t>
  </si>
  <si>
    <r>
      <t xml:space="preserve">№19 9:35 - </t>
    </r>
    <r>
      <rPr>
        <sz val="10"/>
        <color indexed="10"/>
        <rFont val="Arial Cyr"/>
        <family val="0"/>
      </rPr>
      <t>19:20</t>
    </r>
  </si>
  <si>
    <t>23 июл 09:35</t>
  </si>
  <si>
    <t>23 июл 19:20</t>
  </si>
  <si>
    <t>фин 18:00</t>
  </si>
  <si>
    <t>фин 06:54</t>
  </si>
  <si>
    <t>24 июл 06:20</t>
  </si>
  <si>
    <t>№33 06:20</t>
  </si>
  <si>
    <t>снялись</t>
  </si>
  <si>
    <t>снялись по болезни</t>
  </si>
  <si>
    <t>фин 16:55</t>
  </si>
  <si>
    <t>25 июл 16:55</t>
  </si>
  <si>
    <t>фин 0:38</t>
  </si>
  <si>
    <t>фин 11:56</t>
  </si>
  <si>
    <t>26 июл 0:38</t>
  </si>
  <si>
    <t>26 июл 11:56</t>
  </si>
  <si>
    <t>24 июл 06:54</t>
  </si>
  <si>
    <t>24 июл 18:00</t>
  </si>
  <si>
    <t>17 июл</t>
  </si>
  <si>
    <t>№16 08:36</t>
  </si>
  <si>
    <t>№17 07:52</t>
  </si>
  <si>
    <t>17 июл 14:45</t>
  </si>
  <si>
    <r>
      <rPr>
        <sz val="10"/>
        <color indexed="10"/>
        <rFont val="Arial Cyr"/>
        <family val="0"/>
      </rPr>
      <t>красный цвет</t>
    </r>
    <r>
      <rPr>
        <sz val="10"/>
        <rFont val="Arial Cyr"/>
        <family val="0"/>
      </rPr>
      <t xml:space="preserve"> - рекордное прохождение</t>
    </r>
  </si>
  <si>
    <r>
      <rPr>
        <b/>
        <sz val="10"/>
        <color indexed="30"/>
        <rFont val="Arial"/>
        <family val="2"/>
      </rPr>
      <t>Синие</t>
    </r>
    <r>
      <rPr>
        <b/>
        <sz val="10"/>
        <rFont val="Arial"/>
        <family val="2"/>
      </rPr>
      <t xml:space="preserve"> лезут, </t>
    </r>
    <r>
      <rPr>
        <b/>
        <sz val="10"/>
        <color indexed="10"/>
        <rFont val="Arial"/>
        <family val="2"/>
      </rPr>
      <t>красные</t>
    </r>
    <r>
      <rPr>
        <b/>
        <sz val="10"/>
        <rFont val="Arial"/>
        <family val="2"/>
      </rPr>
      <t xml:space="preserve"> залезли, черные заявились, </t>
    </r>
    <r>
      <rPr>
        <b/>
        <sz val="10"/>
        <color indexed="36"/>
        <rFont val="Arial"/>
        <family val="2"/>
      </rPr>
      <t>фиолетовые</t>
    </r>
    <r>
      <rPr>
        <b/>
        <sz val="10"/>
        <rFont val="Arial"/>
        <family val="2"/>
      </rPr>
      <t xml:space="preserve"> сошли</t>
    </r>
  </si>
  <si>
    <t>фин 14:56</t>
  </si>
  <si>
    <t>28 июл 14:56</t>
  </si>
  <si>
    <t>26 июл 07:52</t>
  </si>
  <si>
    <t>26 июл 08:36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</si>
</sst>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mmm/yyyy"/>
    <numFmt numFmtId="176" formatCode="0.00000000"/>
    <numFmt numFmtId="177" formatCode="0.0000000"/>
    <numFmt numFmtId="178" formatCode="0.000000"/>
    <numFmt numFmtId="179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9" fillId="0" borderId="0" xfId="52" applyFont="1">
      <alignment/>
      <protection/>
    </xf>
    <xf numFmtId="0" fontId="1" fillId="0" borderId="0" xfId="52">
      <alignment/>
      <protection/>
    </xf>
    <xf numFmtId="49" fontId="1" fillId="0" borderId="0" xfId="52" applyNumberFormat="1" applyAlignment="1">
      <alignment horizontal="center"/>
      <protection/>
    </xf>
    <xf numFmtId="0" fontId="0" fillId="0" borderId="0" xfId="0" applyAlignment="1">
      <alignment horizontal="center" vertical="center"/>
    </xf>
    <xf numFmtId="0" fontId="1" fillId="0" borderId="0" xfId="52" applyAlignment="1">
      <alignment horizontal="center" vertical="center"/>
      <protection/>
    </xf>
    <xf numFmtId="0" fontId="1" fillId="0" borderId="10" xfId="52" applyFill="1" applyBorder="1">
      <alignment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11" xfId="52" applyFont="1" applyFill="1" applyBorder="1">
      <alignment/>
      <protection/>
    </xf>
    <xf numFmtId="0" fontId="24" fillId="0" borderId="11" xfId="52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9" fillId="0" borderId="12" xfId="52" applyFont="1" applyBorder="1">
      <alignment/>
      <protection/>
    </xf>
    <xf numFmtId="0" fontId="9" fillId="0" borderId="13" xfId="52" applyFont="1" applyBorder="1" applyAlignment="1">
      <alignment horizontal="center"/>
      <protection/>
    </xf>
    <xf numFmtId="0" fontId="9" fillId="0" borderId="14" xfId="52" applyFont="1" applyBorder="1">
      <alignment/>
      <protection/>
    </xf>
    <xf numFmtId="0" fontId="23" fillId="0" borderId="13" xfId="52" applyFont="1" applyFill="1" applyBorder="1" applyAlignment="1">
      <alignment horizontal="center"/>
      <protection/>
    </xf>
    <xf numFmtId="0" fontId="23" fillId="0" borderId="14" xfId="52" applyFont="1" applyFill="1" applyBorder="1" applyAlignment="1">
      <alignment horizontal="center" vertical="center"/>
      <protection/>
    </xf>
    <xf numFmtId="0" fontId="23" fillId="0" borderId="14" xfId="52" applyFont="1" applyFill="1" applyBorder="1" applyAlignment="1">
      <alignment horizontal="center"/>
      <protection/>
    </xf>
    <xf numFmtId="0" fontId="23" fillId="0" borderId="15" xfId="52" applyFont="1" applyFill="1" applyBorder="1" applyAlignment="1">
      <alignment horizontal="center"/>
      <protection/>
    </xf>
    <xf numFmtId="0" fontId="21" fillId="0" borderId="16" xfId="0" applyFont="1" applyFill="1" applyBorder="1" applyAlignment="1">
      <alignment horizontal="center"/>
    </xf>
    <xf numFmtId="0" fontId="23" fillId="0" borderId="17" xfId="52" applyFont="1" applyFill="1" applyBorder="1" applyAlignment="1">
      <alignment horizontal="center"/>
      <protection/>
    </xf>
    <xf numFmtId="172" fontId="24" fillId="0" borderId="18" xfId="52" applyNumberFormat="1" applyFont="1" applyFill="1" applyBorder="1" applyAlignment="1">
      <alignment horizontal="center"/>
      <protection/>
    </xf>
    <xf numFmtId="172" fontId="24" fillId="0" borderId="19" xfId="52" applyNumberFormat="1" applyFont="1" applyFill="1" applyBorder="1" applyAlignment="1">
      <alignment horizontal="center"/>
      <protection/>
    </xf>
    <xf numFmtId="172" fontId="21" fillId="0" borderId="19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" fillId="0" borderId="11" xfId="52" applyBorder="1">
      <alignment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2" fontId="0" fillId="0" borderId="19" xfId="0" applyNumberFormat="1" applyBorder="1" applyAlignment="1">
      <alignment/>
    </xf>
    <xf numFmtId="0" fontId="1" fillId="0" borderId="22" xfId="52" applyBorder="1">
      <alignment/>
      <protection/>
    </xf>
    <xf numFmtId="0" fontId="24" fillId="0" borderId="20" xfId="52" applyFont="1" applyFill="1" applyBorder="1" applyAlignment="1">
      <alignment horizontal="center"/>
      <protection/>
    </xf>
    <xf numFmtId="0" fontId="24" fillId="0" borderId="21" xfId="52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5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22" fontId="0" fillId="0" borderId="23" xfId="0" applyNumberFormat="1" applyBorder="1" applyAlignment="1" quotePrefix="1">
      <alignment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25" fillId="0" borderId="25" xfId="0" applyFont="1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2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5" fillId="24" borderId="27" xfId="0" applyFont="1" applyFill="1" applyBorder="1" applyAlignment="1">
      <alignment horizontal="center"/>
    </xf>
    <xf numFmtId="2" fontId="0" fillId="24" borderId="28" xfId="0" applyNumberFormat="1" applyFill="1" applyBorder="1" applyAlignment="1">
      <alignment horizontal="center"/>
    </xf>
    <xf numFmtId="2" fontId="0" fillId="24" borderId="29" xfId="0" applyNumberFormat="1" applyFill="1" applyBorder="1" applyAlignment="1">
      <alignment horizontal="center"/>
    </xf>
    <xf numFmtId="0" fontId="9" fillId="0" borderId="17" xfId="52" applyFont="1" applyBorder="1">
      <alignment/>
      <protection/>
    </xf>
    <xf numFmtId="0" fontId="1" fillId="0" borderId="18" xfId="52" applyFont="1" applyBorder="1">
      <alignment/>
      <protection/>
    </xf>
    <xf numFmtId="0" fontId="1" fillId="0" borderId="19" xfId="52" applyFont="1" applyBorder="1">
      <alignment/>
      <protection/>
    </xf>
    <xf numFmtId="0" fontId="1" fillId="0" borderId="19" xfId="52" applyFont="1" applyFill="1" applyBorder="1">
      <alignment/>
      <protection/>
    </xf>
    <xf numFmtId="0" fontId="23" fillId="0" borderId="14" xfId="52" applyFont="1" applyFill="1" applyBorder="1" applyAlignment="1">
      <alignment horizontal="left"/>
      <protection/>
    </xf>
    <xf numFmtId="172" fontId="0" fillId="0" borderId="11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5" fillId="24" borderId="30" xfId="0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0" fontId="24" fillId="0" borderId="11" xfId="52" applyFont="1" applyFill="1" applyBorder="1" applyAlignment="1">
      <alignment horizontal="center" vertical="center"/>
      <protection/>
    </xf>
    <xf numFmtId="0" fontId="0" fillId="25" borderId="32" xfId="0" applyFill="1" applyBorder="1" applyAlignment="1">
      <alignment/>
    </xf>
    <xf numFmtId="0" fontId="0" fillId="0" borderId="0" xfId="0" applyFill="1" applyBorder="1" applyAlignment="1">
      <alignment/>
    </xf>
    <xf numFmtId="173" fontId="21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174" fontId="0" fillId="0" borderId="0" xfId="0" applyNumberFormat="1" applyAlignment="1">
      <alignment/>
    </xf>
    <xf numFmtId="0" fontId="25" fillId="0" borderId="27" xfId="0" applyFon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1" fillId="0" borderId="34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0" fontId="0" fillId="25" borderId="36" xfId="0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3" fillId="0" borderId="21" xfId="52" applyFont="1" applyFill="1" applyBorder="1" applyAlignment="1">
      <alignment horizontal="center"/>
      <protection/>
    </xf>
    <xf numFmtId="0" fontId="24" fillId="0" borderId="23" xfId="52" applyFont="1" applyFill="1" applyBorder="1" applyAlignment="1">
      <alignment horizontal="center" vertical="center"/>
      <protection/>
    </xf>
    <xf numFmtId="0" fontId="9" fillId="0" borderId="41" xfId="52" applyFont="1" applyBorder="1" applyAlignment="1">
      <alignment horizontal="center"/>
      <protection/>
    </xf>
    <xf numFmtId="0" fontId="25" fillId="0" borderId="39" xfId="0" applyFont="1" applyBorder="1" applyAlignment="1">
      <alignment horizontal="center" vertical="center"/>
    </xf>
    <xf numFmtId="16" fontId="0" fillId="25" borderId="32" xfId="0" applyNumberFormat="1" applyFill="1" applyBorder="1" applyAlignment="1">
      <alignment horizontal="center"/>
    </xf>
    <xf numFmtId="49" fontId="9" fillId="0" borderId="42" xfId="5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11" xfId="52" applyFont="1" applyBorder="1">
      <alignment/>
      <protection/>
    </xf>
    <xf numFmtId="0" fontId="9" fillId="0" borderId="43" xfId="52" applyFont="1" applyBorder="1">
      <alignment/>
      <protection/>
    </xf>
    <xf numFmtId="0" fontId="0" fillId="0" borderId="43" xfId="0" applyBorder="1" applyAlignment="1">
      <alignment horizontal="center" vertical="center"/>
    </xf>
    <xf numFmtId="49" fontId="1" fillId="0" borderId="34" xfId="52" applyNumberForma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" fillId="0" borderId="44" xfId="52" applyNumberFormat="1" applyBorder="1" applyAlignment="1">
      <alignment horizontal="center" vertical="center"/>
      <protection/>
    </xf>
    <xf numFmtId="0" fontId="1" fillId="0" borderId="11" xfId="52" applyFill="1" applyBorder="1">
      <alignment/>
      <protection/>
    </xf>
    <xf numFmtId="0" fontId="1" fillId="0" borderId="23" xfId="52" applyBorder="1">
      <alignment/>
      <protection/>
    </xf>
    <xf numFmtId="49" fontId="1" fillId="0" borderId="19" xfId="52" applyNumberFormat="1" applyBorder="1" applyAlignment="1">
      <alignment horizontal="center" vertical="center"/>
      <protection/>
    </xf>
    <xf numFmtId="0" fontId="1" fillId="0" borderId="22" xfId="52" applyFill="1" applyBorder="1">
      <alignment/>
      <protection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43" xfId="52" applyFont="1" applyFill="1" applyBorder="1">
      <alignment/>
      <protection/>
    </xf>
    <xf numFmtId="0" fontId="1" fillId="0" borderId="34" xfId="52" applyNumberFormat="1" applyBorder="1" applyAlignment="1">
      <alignment horizontal="center" vertical="center"/>
      <protection/>
    </xf>
    <xf numFmtId="0" fontId="1" fillId="0" borderId="19" xfId="52" applyNumberFormat="1" applyBorder="1" applyAlignment="1">
      <alignment horizontal="center" vertical="center"/>
      <protection/>
    </xf>
    <xf numFmtId="0" fontId="1" fillId="0" borderId="44" xfId="52" applyNumberFormat="1" applyBorder="1" applyAlignment="1">
      <alignment horizontal="center" vertical="center"/>
      <protection/>
    </xf>
    <xf numFmtId="49" fontId="9" fillId="25" borderId="45" xfId="52" applyNumberFormat="1" applyFont="1" applyFill="1" applyBorder="1" applyAlignment="1">
      <alignment horizontal="center" vertical="center"/>
      <protection/>
    </xf>
    <xf numFmtId="49" fontId="1" fillId="25" borderId="0" xfId="52" applyNumberFormat="1" applyFill="1" applyBorder="1" applyAlignment="1">
      <alignment horizontal="center" vertical="center"/>
      <protection/>
    </xf>
    <xf numFmtId="0" fontId="0" fillId="25" borderId="0" xfId="0" applyFill="1" applyBorder="1" applyAlignment="1">
      <alignment horizontal="center" vertical="center"/>
    </xf>
    <xf numFmtId="0" fontId="1" fillId="25" borderId="0" xfId="52" applyNumberFormat="1" applyFill="1" applyBorder="1" applyAlignment="1">
      <alignment horizontal="center" vertical="center"/>
      <protection/>
    </xf>
    <xf numFmtId="49" fontId="1" fillId="25" borderId="39" xfId="52" applyNumberFormat="1" applyFill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49" fontId="1" fillId="25" borderId="31" xfId="52" applyNumberForma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25" borderId="31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20" fontId="0" fillId="0" borderId="31" xfId="0" applyNumberFormat="1" applyBorder="1" applyAlignment="1">
      <alignment/>
    </xf>
    <xf numFmtId="0" fontId="1" fillId="25" borderId="39" xfId="52" applyNumberFormat="1" applyFill="1" applyBorder="1" applyAlignment="1">
      <alignment horizontal="center" vertical="center"/>
      <protection/>
    </xf>
    <xf numFmtId="0" fontId="1" fillId="25" borderId="31" xfId="52" applyNumberFormat="1" applyFill="1" applyBorder="1" applyAlignment="1">
      <alignment horizontal="center" vertical="center"/>
      <protection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5" fillId="0" borderId="33" xfId="0" applyFont="1" applyBorder="1" applyAlignment="1">
      <alignment/>
    </xf>
    <xf numFmtId="2" fontId="0" fillId="24" borderId="48" xfId="0" applyNumberFormat="1" applyFill="1" applyBorder="1" applyAlignment="1">
      <alignment/>
    </xf>
    <xf numFmtId="2" fontId="0" fillId="24" borderId="49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1" fontId="25" fillId="0" borderId="50" xfId="0" applyNumberFormat="1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5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1" fillId="0" borderId="55" xfId="0" applyFont="1" applyFill="1" applyBorder="1" applyAlignment="1">
      <alignment/>
    </xf>
    <xf numFmtId="20" fontId="34" fillId="0" borderId="39" xfId="0" applyNumberFormat="1" applyFont="1" applyBorder="1" applyAlignment="1">
      <alignment/>
    </xf>
    <xf numFmtId="0" fontId="34" fillId="0" borderId="39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33" fillId="0" borderId="19" xfId="0" applyFont="1" applyFill="1" applyBorder="1" applyAlignment="1">
      <alignment/>
    </xf>
    <xf numFmtId="0" fontId="35" fillId="25" borderId="24" xfId="0" applyFont="1" applyFill="1" applyBorder="1" applyAlignment="1">
      <alignment/>
    </xf>
    <xf numFmtId="0" fontId="0" fillId="25" borderId="0" xfId="0" applyFill="1" applyBorder="1" applyAlignment="1">
      <alignment/>
    </xf>
    <xf numFmtId="172" fontId="24" fillId="0" borderId="40" xfId="52" applyNumberFormat="1" applyFont="1" applyFill="1" applyBorder="1" applyAlignment="1">
      <alignment horizontal="center"/>
      <protection/>
    </xf>
    <xf numFmtId="0" fontId="24" fillId="0" borderId="43" xfId="52" applyFont="1" applyFill="1" applyBorder="1" applyAlignment="1">
      <alignment horizontal="center"/>
      <protection/>
    </xf>
    <xf numFmtId="0" fontId="24" fillId="0" borderId="34" xfId="52" applyFont="1" applyFill="1" applyBorder="1" applyAlignment="1">
      <alignment horizontal="center"/>
      <protection/>
    </xf>
    <xf numFmtId="172" fontId="24" fillId="0" borderId="21" xfId="52" applyNumberFormat="1" applyFont="1" applyFill="1" applyBorder="1" applyAlignment="1">
      <alignment horizontal="center"/>
      <protection/>
    </xf>
    <xf numFmtId="0" fontId="24" fillId="0" borderId="19" xfId="52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center"/>
    </xf>
    <xf numFmtId="2" fontId="24" fillId="0" borderId="21" xfId="52" applyNumberFormat="1" applyFont="1" applyFill="1" applyBorder="1" applyAlignment="1">
      <alignment horizontal="center"/>
      <protection/>
    </xf>
    <xf numFmtId="0" fontId="21" fillId="0" borderId="22" xfId="0" applyFont="1" applyFill="1" applyBorder="1" applyAlignment="1">
      <alignment/>
    </xf>
    <xf numFmtId="0" fontId="23" fillId="0" borderId="40" xfId="52" applyFont="1" applyFill="1" applyBorder="1" applyAlignment="1">
      <alignment horizontal="left"/>
      <protection/>
    </xf>
    <xf numFmtId="0" fontId="24" fillId="0" borderId="43" xfId="52" applyFont="1" applyFill="1" applyBorder="1">
      <alignment/>
      <protection/>
    </xf>
    <xf numFmtId="0" fontId="24" fillId="0" borderId="56" xfId="52" applyFont="1" applyFill="1" applyBorder="1" applyAlignment="1">
      <alignment horizontal="center"/>
      <protection/>
    </xf>
    <xf numFmtId="0" fontId="23" fillId="0" borderId="21" xfId="52" applyFont="1" applyFill="1" applyBorder="1" applyAlignment="1">
      <alignment horizontal="left"/>
      <protection/>
    </xf>
    <xf numFmtId="0" fontId="24" fillId="0" borderId="49" xfId="52" applyFont="1" applyFill="1" applyBorder="1" applyAlignment="1">
      <alignment horizontal="center"/>
      <protection/>
    </xf>
    <xf numFmtId="0" fontId="22" fillId="0" borderId="35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1" fontId="24" fillId="0" borderId="40" xfId="52" applyNumberFormat="1" applyFont="1" applyFill="1" applyBorder="1" applyAlignment="1">
      <alignment horizontal="center"/>
      <protection/>
    </xf>
    <xf numFmtId="0" fontId="21" fillId="0" borderId="34" xfId="0" applyFont="1" applyFill="1" applyBorder="1" applyAlignment="1">
      <alignment horizontal="center" vertical="center"/>
    </xf>
    <xf numFmtId="1" fontId="24" fillId="0" borderId="21" xfId="52" applyNumberFormat="1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 quotePrefix="1">
      <alignment horizontal="center" vertical="center"/>
    </xf>
    <xf numFmtId="172" fontId="21" fillId="0" borderId="35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36" fillId="0" borderId="19" xfId="0" applyFont="1" applyFill="1" applyBorder="1" applyAlignment="1">
      <alignment/>
    </xf>
    <xf numFmtId="0" fontId="34" fillId="0" borderId="1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41" xfId="52" applyBorder="1" applyAlignment="1">
      <alignment horizontal="center" vertical="top"/>
      <protection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0" fontId="1" fillId="0" borderId="12" xfId="52" applyBorder="1" applyAlignment="1">
      <alignment vertical="top"/>
      <protection/>
    </xf>
    <xf numFmtId="0" fontId="0" fillId="0" borderId="10" xfId="0" applyBorder="1" applyAlignment="1">
      <alignment vertical="top"/>
    </xf>
    <xf numFmtId="0" fontId="0" fillId="0" borderId="60" xfId="0" applyBorder="1" applyAlignment="1">
      <alignment vertical="top"/>
    </xf>
    <xf numFmtId="0" fontId="1" fillId="0" borderId="12" xfId="52" applyFont="1" applyBorder="1" applyAlignment="1">
      <alignment vertical="top"/>
      <protection/>
    </xf>
    <xf numFmtId="0" fontId="0" fillId="0" borderId="12" xfId="0" applyBorder="1" applyAlignment="1">
      <alignment vertical="top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22" fillId="0" borderId="3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5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pane xSplit="6" ySplit="2" topLeftCell="O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2" sqref="A2"/>
    </sheetView>
  </sheetViews>
  <sheetFormatPr defaultColWidth="9.00390625" defaultRowHeight="12.75" outlineLevelCol="1"/>
  <cols>
    <col min="1" max="1" width="3.375" style="0" customWidth="1"/>
    <col min="2" max="2" width="13.50390625" style="0" bestFit="1" customWidth="1"/>
    <col min="3" max="3" width="24.00390625" style="0" bestFit="1" customWidth="1"/>
    <col min="4" max="4" width="6.00390625" style="4" hidden="1" customWidth="1" outlineLevel="1"/>
    <col min="5" max="5" width="6.625" style="4" hidden="1" customWidth="1" outlineLevel="1"/>
    <col min="6" max="6" width="2.50390625" style="4" customWidth="1" collapsed="1"/>
    <col min="7" max="7" width="10.125" style="48" bestFit="1" customWidth="1"/>
    <col min="8" max="8" width="11.00390625" style="48" bestFit="1" customWidth="1"/>
    <col min="9" max="9" width="9.50390625" style="48" bestFit="1" customWidth="1"/>
    <col min="10" max="10" width="10.125" style="48" bestFit="1" customWidth="1"/>
    <col min="11" max="11" width="16.50390625" style="48" bestFit="1" customWidth="1"/>
    <col min="12" max="12" width="10.125" style="48" bestFit="1" customWidth="1"/>
    <col min="13" max="13" width="15.50390625" style="48" bestFit="1" customWidth="1"/>
    <col min="14" max="16" width="16.50390625" style="48" bestFit="1" customWidth="1"/>
    <col min="17" max="17" width="10.375" style="48" customWidth="1"/>
    <col min="18" max="18" width="9.50390625" style="48" bestFit="1" customWidth="1"/>
    <col min="19" max="19" width="16.50390625" style="48" bestFit="1" customWidth="1"/>
    <col min="20" max="16384" width="8.875" style="48" customWidth="1"/>
  </cols>
  <sheetData>
    <row r="1" spans="1:23" ht="15.75" thickBot="1">
      <c r="A1" s="1" t="s">
        <v>175</v>
      </c>
      <c r="B1" s="3"/>
      <c r="C1" s="2"/>
      <c r="E1" s="5"/>
      <c r="F1" s="5"/>
      <c r="G1" s="93">
        <v>42202</v>
      </c>
      <c r="H1" s="93">
        <v>42203</v>
      </c>
      <c r="I1" s="93">
        <v>42204</v>
      </c>
      <c r="J1" s="93">
        <v>42205</v>
      </c>
      <c r="K1" s="93">
        <v>42206</v>
      </c>
      <c r="L1" s="93">
        <v>42207</v>
      </c>
      <c r="M1" s="93">
        <v>42208</v>
      </c>
      <c r="N1" s="93">
        <v>42209</v>
      </c>
      <c r="O1" s="93">
        <v>42210</v>
      </c>
      <c r="P1" s="93">
        <v>42211</v>
      </c>
      <c r="Q1" s="93">
        <v>42212</v>
      </c>
      <c r="R1" s="93">
        <v>42213</v>
      </c>
      <c r="S1" s="93">
        <v>42214</v>
      </c>
      <c r="T1" s="93">
        <v>42215</v>
      </c>
      <c r="U1" s="93">
        <v>42216</v>
      </c>
      <c r="V1" s="93">
        <v>42217</v>
      </c>
      <c r="W1" s="93">
        <v>42218</v>
      </c>
    </row>
    <row r="2" spans="1:6" ht="15.75" thickBot="1">
      <c r="A2" s="91" t="s">
        <v>170</v>
      </c>
      <c r="B2" s="14" t="s">
        <v>12</v>
      </c>
      <c r="C2" s="14" t="s">
        <v>13</v>
      </c>
      <c r="D2" s="92" t="s">
        <v>173</v>
      </c>
      <c r="E2" s="94" t="s">
        <v>174</v>
      </c>
      <c r="F2" s="113"/>
    </row>
    <row r="3" spans="1:23" ht="15">
      <c r="A3" s="184">
        <v>1</v>
      </c>
      <c r="B3" s="187" t="s">
        <v>32</v>
      </c>
      <c r="C3" s="97" t="s">
        <v>35</v>
      </c>
      <c r="D3" s="98">
        <v>1969</v>
      </c>
      <c r="E3" s="99" t="s">
        <v>1</v>
      </c>
      <c r="F3" s="117"/>
      <c r="G3" s="118" t="s">
        <v>211</v>
      </c>
      <c r="H3" s="118" t="s">
        <v>235</v>
      </c>
      <c r="I3" s="118"/>
      <c r="J3" s="118"/>
      <c r="K3" s="118"/>
      <c r="L3" s="119"/>
      <c r="M3" s="118" t="s">
        <v>253</v>
      </c>
      <c r="N3" s="118"/>
      <c r="O3" s="118" t="s">
        <v>265</v>
      </c>
      <c r="P3" s="118"/>
      <c r="Q3" s="118"/>
      <c r="R3" s="118"/>
      <c r="S3" s="118"/>
      <c r="T3" s="118"/>
      <c r="U3" s="118"/>
      <c r="V3" s="118"/>
      <c r="W3" s="120"/>
    </row>
    <row r="4" spans="1:23" ht="14.25">
      <c r="A4" s="185"/>
      <c r="B4" s="188"/>
      <c r="C4" s="96" t="s">
        <v>33</v>
      </c>
      <c r="D4" s="95">
        <v>1978</v>
      </c>
      <c r="E4" s="100" t="s">
        <v>1</v>
      </c>
      <c r="F4" s="115"/>
      <c r="W4" s="121"/>
    </row>
    <row r="5" spans="1:23" ht="15" thickBot="1">
      <c r="A5" s="186"/>
      <c r="B5" s="189"/>
      <c r="C5" s="31" t="s">
        <v>34</v>
      </c>
      <c r="D5" s="101">
        <v>1990</v>
      </c>
      <c r="E5" s="102" t="s">
        <v>1</v>
      </c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</row>
    <row r="6" spans="1:23" ht="14.25">
      <c r="A6" s="184">
        <v>2</v>
      </c>
      <c r="B6" s="190" t="s">
        <v>18</v>
      </c>
      <c r="C6" s="97" t="s">
        <v>219</v>
      </c>
      <c r="D6" s="98"/>
      <c r="E6" s="99"/>
      <c r="F6" s="117"/>
      <c r="G6" s="118" t="s">
        <v>215</v>
      </c>
      <c r="I6" s="151" t="s">
        <v>245</v>
      </c>
      <c r="J6" s="118"/>
      <c r="K6" s="118"/>
      <c r="L6" s="118"/>
      <c r="M6" s="118"/>
      <c r="N6" s="118" t="s">
        <v>263</v>
      </c>
      <c r="O6" s="118"/>
      <c r="P6" s="152" t="s">
        <v>268</v>
      </c>
      <c r="Q6" s="118"/>
      <c r="R6" s="118"/>
      <c r="S6" s="118"/>
      <c r="T6" s="118"/>
      <c r="U6" s="118"/>
      <c r="V6" s="118"/>
      <c r="W6" s="120"/>
    </row>
    <row r="7" spans="1:23" ht="14.25">
      <c r="A7" s="185"/>
      <c r="B7" s="188"/>
      <c r="C7" s="27" t="s">
        <v>218</v>
      </c>
      <c r="D7" s="95"/>
      <c r="E7" s="105"/>
      <c r="F7" s="114"/>
      <c r="W7" s="121"/>
    </row>
    <row r="8" spans="1:23" ht="15" thickBot="1">
      <c r="A8" s="186"/>
      <c r="B8" s="189"/>
      <c r="C8" s="31" t="s">
        <v>236</v>
      </c>
      <c r="D8" s="101"/>
      <c r="E8" s="102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</row>
    <row r="9" spans="1:23" ht="14.25">
      <c r="A9" s="184">
        <v>3</v>
      </c>
      <c r="B9" s="187" t="s">
        <v>205</v>
      </c>
      <c r="C9" s="97" t="s">
        <v>39</v>
      </c>
      <c r="D9" s="98">
        <v>1966</v>
      </c>
      <c r="E9" s="99" t="s">
        <v>41</v>
      </c>
      <c r="F9" s="117"/>
      <c r="G9" s="118" t="s">
        <v>207</v>
      </c>
      <c r="H9" s="118" t="s">
        <v>213</v>
      </c>
      <c r="K9" s="118"/>
      <c r="L9" s="118" t="s">
        <v>217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20"/>
    </row>
    <row r="10" spans="1:23" ht="14.25">
      <c r="A10" s="185"/>
      <c r="B10" s="188"/>
      <c r="C10" s="27" t="s">
        <v>40</v>
      </c>
      <c r="D10" s="95">
        <v>1989</v>
      </c>
      <c r="E10" s="105" t="s">
        <v>1</v>
      </c>
      <c r="F10" s="114"/>
      <c r="W10" s="121"/>
    </row>
    <row r="11" spans="1:23" ht="15" thickBot="1">
      <c r="A11" s="186"/>
      <c r="B11" s="189"/>
      <c r="C11" s="106" t="s">
        <v>224</v>
      </c>
      <c r="D11" s="101">
        <v>1990</v>
      </c>
      <c r="E11" s="107">
        <v>1</v>
      </c>
      <c r="F11" s="125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4"/>
    </row>
    <row r="12" spans="1:23" ht="14.25">
      <c r="A12" s="184">
        <v>4</v>
      </c>
      <c r="B12" s="191" t="s">
        <v>2</v>
      </c>
      <c r="C12" s="109" t="s">
        <v>225</v>
      </c>
      <c r="D12" s="98"/>
      <c r="E12" s="108"/>
      <c r="F12" s="126"/>
      <c r="G12" s="118" t="s">
        <v>208</v>
      </c>
      <c r="H12" s="118" t="s">
        <v>214</v>
      </c>
      <c r="J12" s="118"/>
      <c r="K12" s="118"/>
      <c r="L12" s="118"/>
      <c r="M12" s="118" t="s">
        <v>254</v>
      </c>
      <c r="N12" s="152" t="s">
        <v>260</v>
      </c>
      <c r="O12" s="118"/>
      <c r="P12" s="118"/>
      <c r="Q12" s="118"/>
      <c r="R12" s="118"/>
      <c r="S12" s="118"/>
      <c r="T12" s="118"/>
      <c r="U12" s="118"/>
      <c r="V12" s="118"/>
      <c r="W12" s="120"/>
    </row>
    <row r="13" spans="1:23" ht="15" thickBot="1">
      <c r="A13" s="185"/>
      <c r="B13" s="189"/>
      <c r="C13" s="106" t="s">
        <v>226</v>
      </c>
      <c r="D13" s="101"/>
      <c r="E13" s="107"/>
      <c r="F13" s="125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</row>
    <row r="14" spans="1:23" ht="14.25">
      <c r="A14" s="184">
        <v>5</v>
      </c>
      <c r="B14" s="187" t="s">
        <v>36</v>
      </c>
      <c r="C14" s="109" t="s">
        <v>22</v>
      </c>
      <c r="D14" s="98">
        <v>1982</v>
      </c>
      <c r="E14" s="108">
        <v>1</v>
      </c>
      <c r="F14" s="126"/>
      <c r="G14" s="118" t="s">
        <v>212</v>
      </c>
      <c r="H14" s="118" t="s">
        <v>235</v>
      </c>
      <c r="I14" s="118"/>
      <c r="J14" s="118"/>
      <c r="K14" s="118"/>
      <c r="L14" s="118" t="s">
        <v>249</v>
      </c>
      <c r="M14" s="118"/>
      <c r="N14" s="118"/>
      <c r="O14" s="118"/>
      <c r="P14" s="152" t="s">
        <v>269</v>
      </c>
      <c r="Q14" s="118"/>
      <c r="R14" s="118"/>
      <c r="S14" s="118"/>
      <c r="T14" s="118"/>
      <c r="U14" s="118"/>
      <c r="V14" s="118"/>
      <c r="W14" s="120"/>
    </row>
    <row r="15" spans="1:23" ht="14.25">
      <c r="A15" s="185"/>
      <c r="B15" s="188"/>
      <c r="C15" s="103" t="s">
        <v>37</v>
      </c>
      <c r="D15" s="95">
        <v>1981</v>
      </c>
      <c r="E15" s="100" t="s">
        <v>1</v>
      </c>
      <c r="F15" s="115"/>
      <c r="W15" s="121"/>
    </row>
    <row r="16" spans="1:23" ht="15" thickBot="1">
      <c r="A16" s="186"/>
      <c r="B16" s="189"/>
      <c r="C16" s="106" t="s">
        <v>227</v>
      </c>
      <c r="D16" s="101"/>
      <c r="E16" s="107"/>
      <c r="F16" s="125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</row>
    <row r="17" spans="1:23" ht="14.25">
      <c r="A17" s="184">
        <v>6</v>
      </c>
      <c r="B17" s="187" t="s">
        <v>209</v>
      </c>
      <c r="C17" s="97" t="s">
        <v>23</v>
      </c>
      <c r="D17" s="98">
        <v>1981</v>
      </c>
      <c r="E17" s="99" t="s">
        <v>0</v>
      </c>
      <c r="F17" s="126"/>
      <c r="G17" s="118"/>
      <c r="J17" s="118"/>
      <c r="K17" s="118"/>
      <c r="L17" s="118" t="s">
        <v>248</v>
      </c>
      <c r="M17" s="118"/>
      <c r="N17" s="152" t="s">
        <v>261</v>
      </c>
      <c r="O17" s="118"/>
      <c r="P17" s="118"/>
      <c r="Q17" s="118"/>
      <c r="R17" s="118"/>
      <c r="S17" s="118"/>
      <c r="T17" s="118"/>
      <c r="U17" s="118"/>
      <c r="V17" s="118"/>
      <c r="W17" s="120"/>
    </row>
    <row r="18" spans="1:23" ht="14.25">
      <c r="A18" s="185"/>
      <c r="B18" s="188"/>
      <c r="C18" s="103" t="s">
        <v>228</v>
      </c>
      <c r="D18" s="95"/>
      <c r="E18" s="100"/>
      <c r="F18" s="115"/>
      <c r="W18" s="121"/>
    </row>
    <row r="19" spans="1:23" ht="15" thickBot="1">
      <c r="A19" s="186"/>
      <c r="B19" s="189"/>
      <c r="C19" s="106" t="s">
        <v>229</v>
      </c>
      <c r="D19" s="101"/>
      <c r="E19" s="107"/>
      <c r="F19" s="125"/>
      <c r="G19" s="123"/>
      <c r="H19" s="123"/>
      <c r="I19" s="123"/>
      <c r="J19" s="123"/>
      <c r="K19" s="123"/>
      <c r="L19" s="123"/>
      <c r="M19" s="127"/>
      <c r="N19" s="123"/>
      <c r="O19" s="123"/>
      <c r="P19" s="123"/>
      <c r="Q19" s="123"/>
      <c r="R19" s="127"/>
      <c r="S19" s="123"/>
      <c r="T19" s="123"/>
      <c r="U19" s="123"/>
      <c r="V19" s="123"/>
      <c r="W19" s="124"/>
    </row>
    <row r="20" spans="1:23" ht="14.25">
      <c r="A20" s="184">
        <v>7</v>
      </c>
      <c r="B20" s="187" t="s">
        <v>26</v>
      </c>
      <c r="C20" s="97" t="s">
        <v>27</v>
      </c>
      <c r="D20" s="98">
        <v>1982</v>
      </c>
      <c r="E20" s="110">
        <v>1</v>
      </c>
      <c r="F20" s="128"/>
      <c r="G20" s="118"/>
      <c r="H20" s="118"/>
      <c r="I20" s="118"/>
      <c r="J20" s="118" t="s">
        <v>237</v>
      </c>
      <c r="K20" s="118"/>
      <c r="L20" s="152" t="s">
        <v>243</v>
      </c>
      <c r="M20" s="118"/>
      <c r="N20" s="118"/>
      <c r="O20" s="118"/>
      <c r="P20" s="118" t="s">
        <v>275</v>
      </c>
      <c r="R20" s="118"/>
      <c r="S20" s="118"/>
      <c r="T20" s="118"/>
      <c r="U20" s="118"/>
      <c r="V20" s="118"/>
      <c r="W20" s="120"/>
    </row>
    <row r="21" spans="1:23" ht="14.25">
      <c r="A21" s="185"/>
      <c r="B21" s="188"/>
      <c r="C21" s="27" t="s">
        <v>28</v>
      </c>
      <c r="D21" s="95">
        <v>1983</v>
      </c>
      <c r="E21" s="111">
        <v>1</v>
      </c>
      <c r="F21" s="116"/>
      <c r="W21" s="121"/>
    </row>
    <row r="22" spans="1:23" ht="15" thickBot="1">
      <c r="A22" s="186"/>
      <c r="B22" s="189"/>
      <c r="C22" s="31" t="s">
        <v>29</v>
      </c>
      <c r="D22" s="101">
        <v>1983</v>
      </c>
      <c r="E22" s="112">
        <v>1</v>
      </c>
      <c r="F22" s="129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4"/>
    </row>
    <row r="23" spans="1:23" ht="14.25">
      <c r="A23" s="184">
        <v>8</v>
      </c>
      <c r="B23" s="190" t="s">
        <v>193</v>
      </c>
      <c r="C23" s="97" t="s">
        <v>21</v>
      </c>
      <c r="D23" s="98">
        <v>1973</v>
      </c>
      <c r="E23" s="110" t="s">
        <v>0</v>
      </c>
      <c r="F23" s="128"/>
      <c r="G23" s="118"/>
      <c r="H23" s="118"/>
      <c r="J23" s="118"/>
      <c r="L23" s="118" t="s">
        <v>247</v>
      </c>
      <c r="M23" s="118"/>
      <c r="N23" s="118"/>
      <c r="O23" s="152" t="s">
        <v>266</v>
      </c>
      <c r="P23" s="118"/>
      <c r="Q23" s="118"/>
      <c r="R23" s="118"/>
      <c r="S23" s="118"/>
      <c r="T23" s="118"/>
      <c r="U23" s="118"/>
      <c r="V23" s="118"/>
      <c r="W23" s="120"/>
    </row>
    <row r="24" spans="1:23" ht="14.25">
      <c r="A24" s="192"/>
      <c r="B24" s="188"/>
      <c r="C24" s="103" t="s">
        <v>16</v>
      </c>
      <c r="D24" s="95">
        <v>1979</v>
      </c>
      <c r="E24" s="111" t="s">
        <v>1</v>
      </c>
      <c r="F24" s="116"/>
      <c r="W24" s="121"/>
    </row>
    <row r="25" spans="1:23" ht="14.25">
      <c r="A25" s="192"/>
      <c r="B25" s="188"/>
      <c r="C25" s="27" t="s">
        <v>38</v>
      </c>
      <c r="D25" s="95">
        <v>1990</v>
      </c>
      <c r="E25" s="111">
        <v>1</v>
      </c>
      <c r="F25" s="116"/>
      <c r="W25" s="121"/>
    </row>
    <row r="26" spans="1:23" ht="15" thickBot="1">
      <c r="A26" s="193"/>
      <c r="B26" s="189"/>
      <c r="C26" s="31" t="s">
        <v>230</v>
      </c>
      <c r="D26" s="101"/>
      <c r="E26" s="112"/>
      <c r="F26" s="129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</row>
    <row r="27" spans="1:23" ht="14.25">
      <c r="A27" s="184">
        <v>9</v>
      </c>
      <c r="B27" s="187" t="s">
        <v>206</v>
      </c>
      <c r="C27" s="97" t="s">
        <v>14</v>
      </c>
      <c r="D27" s="98">
        <v>1990</v>
      </c>
      <c r="E27" s="99" t="s">
        <v>0</v>
      </c>
      <c r="F27" s="117"/>
      <c r="H27" s="118"/>
      <c r="J27" s="118"/>
      <c r="K27" s="118" t="s">
        <v>239</v>
      </c>
      <c r="L27" s="152" t="s">
        <v>246</v>
      </c>
      <c r="M27" s="118"/>
      <c r="N27" s="118"/>
      <c r="O27" s="118"/>
      <c r="P27" s="118" t="s">
        <v>276</v>
      </c>
      <c r="R27" s="152" t="s">
        <v>280</v>
      </c>
      <c r="S27" s="118"/>
      <c r="T27" s="118"/>
      <c r="U27" s="118"/>
      <c r="V27" s="118"/>
      <c r="W27" s="120"/>
    </row>
    <row r="28" spans="1:23" ht="14.25">
      <c r="A28" s="192"/>
      <c r="B28" s="188"/>
      <c r="C28" s="96" t="s">
        <v>30</v>
      </c>
      <c r="D28" s="95">
        <v>1986</v>
      </c>
      <c r="E28" s="111">
        <v>1</v>
      </c>
      <c r="F28" s="116"/>
      <c r="W28" s="121"/>
    </row>
    <row r="29" spans="1:23" ht="15" thickBot="1">
      <c r="A29" s="193"/>
      <c r="B29" s="189"/>
      <c r="C29" s="31" t="s">
        <v>31</v>
      </c>
      <c r="D29" s="101">
        <v>1985</v>
      </c>
      <c r="E29" s="112">
        <v>1</v>
      </c>
      <c r="F29" s="129"/>
      <c r="G29" s="123"/>
      <c r="H29" s="123"/>
      <c r="I29" s="123"/>
      <c r="J29" s="123"/>
      <c r="K29" s="123"/>
      <c r="L29" s="123"/>
      <c r="M29" s="127"/>
      <c r="N29" s="123"/>
      <c r="O29" s="123"/>
      <c r="P29" s="123"/>
      <c r="Q29" s="123"/>
      <c r="R29" s="123"/>
      <c r="S29" s="123"/>
      <c r="T29" s="123"/>
      <c r="U29" s="123"/>
      <c r="V29" s="123"/>
      <c r="W29" s="124"/>
    </row>
    <row r="30" spans="1:23" ht="14.25">
      <c r="A30" s="184">
        <v>10</v>
      </c>
      <c r="B30" s="190" t="s">
        <v>24</v>
      </c>
      <c r="C30" s="97" t="s">
        <v>220</v>
      </c>
      <c r="D30" s="98"/>
      <c r="E30" s="110"/>
      <c r="F30" s="128"/>
      <c r="G30" s="118" t="s">
        <v>216</v>
      </c>
      <c r="H30" s="118"/>
      <c r="I30" s="151" t="s">
        <v>244</v>
      </c>
      <c r="J30" s="118"/>
      <c r="K30" s="118"/>
      <c r="L30" s="118"/>
      <c r="M30" s="118" t="s">
        <v>257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20"/>
    </row>
    <row r="31" spans="1:23" ht="14.25">
      <c r="A31" s="192"/>
      <c r="B31" s="188"/>
      <c r="C31" s="27" t="s">
        <v>221</v>
      </c>
      <c r="D31" s="95"/>
      <c r="E31" s="111"/>
      <c r="F31" s="116"/>
      <c r="W31" s="121"/>
    </row>
    <row r="32" spans="1:23" ht="14.25">
      <c r="A32" s="192"/>
      <c r="B32" s="188"/>
      <c r="C32" s="27" t="s">
        <v>222</v>
      </c>
      <c r="D32" s="95"/>
      <c r="E32" s="111"/>
      <c r="F32" s="116"/>
      <c r="W32" s="121"/>
    </row>
    <row r="33" spans="1:23" ht="15" thickBot="1">
      <c r="A33" s="193"/>
      <c r="B33" s="189"/>
      <c r="C33" s="31" t="s">
        <v>223</v>
      </c>
      <c r="D33" s="101"/>
      <c r="E33" s="112"/>
      <c r="F33" s="129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</row>
    <row r="35" ht="12.75" customHeight="1"/>
  </sheetData>
  <sheetProtection/>
  <mergeCells count="20">
    <mergeCell ref="A17:A19"/>
    <mergeCell ref="A20:A22"/>
    <mergeCell ref="A27:A29"/>
    <mergeCell ref="A23:A26"/>
    <mergeCell ref="A30:A33"/>
    <mergeCell ref="B30:B33"/>
    <mergeCell ref="B17:B19"/>
    <mergeCell ref="B20:B22"/>
    <mergeCell ref="B27:B29"/>
    <mergeCell ref="B23:B26"/>
    <mergeCell ref="A3:A5"/>
    <mergeCell ref="A6:A8"/>
    <mergeCell ref="A9:A11"/>
    <mergeCell ref="A12:A13"/>
    <mergeCell ref="A14:A16"/>
    <mergeCell ref="B3:B5"/>
    <mergeCell ref="B9:B11"/>
    <mergeCell ref="B14:B16"/>
    <mergeCell ref="B6:B8"/>
    <mergeCell ref="B12:B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X20" sqref="X20"/>
    </sheetView>
  </sheetViews>
  <sheetFormatPr defaultColWidth="9.125" defaultRowHeight="12.75" outlineLevelCol="1"/>
  <cols>
    <col min="1" max="1" width="4.125" style="9" customWidth="1"/>
    <col min="2" max="2" width="9.625" style="8" hidden="1" customWidth="1"/>
    <col min="3" max="3" width="8.50390625" style="8" bestFit="1" customWidth="1"/>
    <col min="4" max="4" width="13.375" style="8" hidden="1" customWidth="1" outlineLevel="1"/>
    <col min="5" max="5" width="7.50390625" style="9" hidden="1" customWidth="1" outlineLevel="1"/>
    <col min="6" max="6" width="3.50390625" style="8" hidden="1" customWidth="1" outlineLevel="1"/>
    <col min="7" max="7" width="25.50390625" style="8" hidden="1" customWidth="1" outlineLevel="1"/>
    <col min="8" max="8" width="22.50390625" style="8" hidden="1" customWidth="1" outlineLevel="1"/>
    <col min="9" max="9" width="8.50390625" style="9" hidden="1" customWidth="1" outlineLevel="1"/>
    <col min="10" max="10" width="2.375" style="0" customWidth="1" collapsed="1"/>
    <col min="11" max="11" width="8.375" style="8" hidden="1" customWidth="1" outlineLevel="1"/>
    <col min="12" max="12" width="6.50390625" style="9" hidden="1" customWidth="1" outlineLevel="1"/>
    <col min="13" max="13" width="29.50390625" style="9" hidden="1" customWidth="1" outlineLevel="1"/>
    <col min="14" max="14" width="36.125" style="8" hidden="1" customWidth="1" outlineLevel="1"/>
    <col min="15" max="15" width="9.50390625" style="9" hidden="1" customWidth="1" outlineLevel="1"/>
    <col min="16" max="16" width="2.375" style="8" customWidth="1" collapsed="1"/>
    <col min="17" max="17" width="6.50390625" style="8" hidden="1" customWidth="1" outlineLevel="1"/>
    <col min="18" max="18" width="5.50390625" style="9" hidden="1" customWidth="1" outlineLevel="1"/>
    <col min="19" max="19" width="28.375" style="9" hidden="1" customWidth="1" outlineLevel="1"/>
    <col min="20" max="20" width="2.375" style="0" customWidth="1" collapsed="1"/>
    <col min="21" max="21" width="4.125" style="8" bestFit="1" customWidth="1"/>
    <col min="22" max="22" width="12.50390625" style="8" customWidth="1"/>
    <col min="23" max="23" width="4.00390625" style="8" bestFit="1" customWidth="1"/>
    <col min="24" max="24" width="12.00390625" style="8" bestFit="1" customWidth="1"/>
    <col min="25" max="25" width="4.125" style="8" bestFit="1" customWidth="1"/>
    <col min="26" max="26" width="12.875" style="8" bestFit="1" customWidth="1"/>
    <col min="27" max="27" width="4.125" style="8" bestFit="1" customWidth="1"/>
    <col min="28" max="28" width="12.50390625" style="8" bestFit="1" customWidth="1"/>
    <col min="29" max="29" width="4.125" style="8" bestFit="1" customWidth="1"/>
    <col min="30" max="30" width="8.375" style="8" bestFit="1" customWidth="1"/>
    <col min="31" max="16384" width="9.125" style="8" customWidth="1"/>
  </cols>
  <sheetData>
    <row r="1" spans="1:24" ht="15.75">
      <c r="A1" s="26" t="s">
        <v>159</v>
      </c>
      <c r="B1" s="7"/>
      <c r="C1" s="7"/>
      <c r="D1" s="7"/>
      <c r="E1" s="7"/>
      <c r="F1" s="7"/>
      <c r="G1" s="7"/>
      <c r="H1" s="7"/>
      <c r="I1" s="7"/>
      <c r="K1" s="7"/>
      <c r="L1" s="7"/>
      <c r="M1" s="7"/>
      <c r="P1" s="7"/>
      <c r="Q1" s="7"/>
      <c r="R1" s="7"/>
      <c r="S1" s="7"/>
      <c r="V1" s="198" t="s">
        <v>160</v>
      </c>
      <c r="W1" s="198"/>
      <c r="X1" s="198"/>
    </row>
    <row r="2" spans="11:19" ht="13.5" thickBot="1">
      <c r="K2" s="194" t="s">
        <v>42</v>
      </c>
      <c r="L2" s="194"/>
      <c r="M2" s="194"/>
      <c r="Q2" s="194" t="s">
        <v>210</v>
      </c>
      <c r="R2" s="194"/>
      <c r="S2" s="194"/>
    </row>
    <row r="3" spans="1:30" ht="13.5" thickBot="1">
      <c r="A3" s="17" t="s">
        <v>170</v>
      </c>
      <c r="B3" s="18" t="s">
        <v>176</v>
      </c>
      <c r="C3" s="22" t="s">
        <v>46</v>
      </c>
      <c r="D3" s="62" t="s">
        <v>3</v>
      </c>
      <c r="E3" s="19" t="s">
        <v>43</v>
      </c>
      <c r="F3" s="19" t="s">
        <v>4</v>
      </c>
      <c r="G3" s="19" t="s">
        <v>44</v>
      </c>
      <c r="H3" s="19" t="s">
        <v>45</v>
      </c>
      <c r="I3" s="20" t="s">
        <v>184</v>
      </c>
      <c r="J3" s="69"/>
      <c r="K3" s="19" t="s">
        <v>47</v>
      </c>
      <c r="L3" s="19" t="s">
        <v>48</v>
      </c>
      <c r="M3" s="19" t="s">
        <v>158</v>
      </c>
      <c r="N3" s="19" t="s">
        <v>49</v>
      </c>
      <c r="O3" s="67" t="s">
        <v>50</v>
      </c>
      <c r="P3" s="69"/>
      <c r="Q3" s="19" t="s">
        <v>47</v>
      </c>
      <c r="R3" s="19" t="s">
        <v>48</v>
      </c>
      <c r="S3" s="19" t="s">
        <v>177</v>
      </c>
      <c r="T3" s="84"/>
      <c r="U3" s="85" t="s">
        <v>194</v>
      </c>
      <c r="V3" s="86" t="s">
        <v>161</v>
      </c>
      <c r="W3" s="85" t="s">
        <v>194</v>
      </c>
      <c r="X3" s="86" t="s">
        <v>161</v>
      </c>
      <c r="Y3" s="85" t="s">
        <v>194</v>
      </c>
      <c r="Z3" s="87" t="s">
        <v>161</v>
      </c>
      <c r="AA3" s="85" t="s">
        <v>194</v>
      </c>
      <c r="AB3" s="86" t="s">
        <v>161</v>
      </c>
      <c r="AC3" s="85" t="s">
        <v>194</v>
      </c>
      <c r="AD3" s="86" t="s">
        <v>161</v>
      </c>
    </row>
    <row r="4" spans="1:30" ht="12.75">
      <c r="A4" s="32">
        <v>1</v>
      </c>
      <c r="B4" s="90" t="s">
        <v>51</v>
      </c>
      <c r="C4" s="23">
        <v>2.7</v>
      </c>
      <c r="D4" s="166" t="s">
        <v>52</v>
      </c>
      <c r="E4" s="159">
        <v>4230</v>
      </c>
      <c r="F4" s="159" t="s">
        <v>5</v>
      </c>
      <c r="G4" s="167" t="s">
        <v>53</v>
      </c>
      <c r="H4" s="167" t="s">
        <v>54</v>
      </c>
      <c r="I4" s="168"/>
      <c r="J4" s="157"/>
      <c r="K4" s="174">
        <v>75</v>
      </c>
      <c r="L4" s="159">
        <v>9</v>
      </c>
      <c r="M4" s="159" t="s">
        <v>55</v>
      </c>
      <c r="N4" s="195" t="s">
        <v>56</v>
      </c>
      <c r="O4" s="175">
        <v>1</v>
      </c>
      <c r="P4" s="157"/>
      <c r="Q4" s="158"/>
      <c r="R4" s="159"/>
      <c r="S4" s="160"/>
      <c r="T4" s="157"/>
      <c r="U4" s="88"/>
      <c r="V4" s="142"/>
      <c r="W4" s="88"/>
      <c r="X4" s="79"/>
      <c r="Y4" s="146"/>
      <c r="Z4" s="79"/>
      <c r="AA4" s="88"/>
      <c r="AB4" s="79"/>
      <c r="AC4" s="88"/>
      <c r="AD4" s="79"/>
    </row>
    <row r="5" spans="1:30" ht="12.75">
      <c r="A5" s="33">
        <v>2</v>
      </c>
      <c r="B5" s="68" t="s">
        <v>57</v>
      </c>
      <c r="C5" s="24">
        <v>3</v>
      </c>
      <c r="D5" s="169" t="s">
        <v>52</v>
      </c>
      <c r="E5" s="11">
        <v>4230</v>
      </c>
      <c r="F5" s="11" t="s">
        <v>5</v>
      </c>
      <c r="G5" s="10" t="s">
        <v>7</v>
      </c>
      <c r="H5" s="10" t="s">
        <v>58</v>
      </c>
      <c r="I5" s="170"/>
      <c r="J5" s="157"/>
      <c r="K5" s="176">
        <v>95</v>
      </c>
      <c r="L5" s="11">
        <v>9</v>
      </c>
      <c r="M5" s="11" t="s">
        <v>58</v>
      </c>
      <c r="N5" s="196"/>
      <c r="O5" s="177">
        <v>1</v>
      </c>
      <c r="P5" s="157"/>
      <c r="Q5" s="161"/>
      <c r="R5" s="11"/>
      <c r="S5" s="162"/>
      <c r="T5" s="157"/>
      <c r="U5" s="82"/>
      <c r="V5" s="143"/>
      <c r="W5" s="82"/>
      <c r="X5" s="81"/>
      <c r="Y5" s="147"/>
      <c r="Z5" s="81"/>
      <c r="AA5" s="82"/>
      <c r="AB5" s="81"/>
      <c r="AC5" s="82"/>
      <c r="AD5" s="81"/>
    </row>
    <row r="6" spans="1:30" ht="12.75" customHeight="1">
      <c r="A6" s="89">
        <v>3</v>
      </c>
      <c r="B6" s="68">
        <v>6</v>
      </c>
      <c r="C6" s="24">
        <v>2.9</v>
      </c>
      <c r="D6" s="169" t="s">
        <v>52</v>
      </c>
      <c r="E6" s="11">
        <v>4230</v>
      </c>
      <c r="F6" s="11" t="s">
        <v>5</v>
      </c>
      <c r="G6" s="10" t="s">
        <v>10</v>
      </c>
      <c r="H6" s="10" t="s">
        <v>59</v>
      </c>
      <c r="I6" s="170">
        <v>1000</v>
      </c>
      <c r="J6" s="157"/>
      <c r="K6" s="176">
        <v>23</v>
      </c>
      <c r="L6" s="11">
        <v>2</v>
      </c>
      <c r="M6" s="11" t="s">
        <v>60</v>
      </c>
      <c r="N6" s="197" t="s">
        <v>61</v>
      </c>
      <c r="O6" s="177">
        <v>5</v>
      </c>
      <c r="P6" s="157"/>
      <c r="Q6" s="80">
        <v>30.9</v>
      </c>
      <c r="R6" s="13">
        <v>3</v>
      </c>
      <c r="S6" s="163" t="s">
        <v>189</v>
      </c>
      <c r="T6" s="157"/>
      <c r="U6" s="130"/>
      <c r="V6" s="144"/>
      <c r="W6" s="130"/>
      <c r="X6" s="132"/>
      <c r="Y6" s="148"/>
      <c r="Z6" s="132"/>
      <c r="AA6" s="131"/>
      <c r="AB6" s="132"/>
      <c r="AC6" s="131"/>
      <c r="AD6" s="132"/>
    </row>
    <row r="7" spans="1:30" ht="12.75">
      <c r="A7" s="89">
        <v>4</v>
      </c>
      <c r="B7" s="68" t="s">
        <v>62</v>
      </c>
      <c r="C7" s="24">
        <v>1.9</v>
      </c>
      <c r="D7" s="169" t="s">
        <v>52</v>
      </c>
      <c r="E7" s="11">
        <v>4230</v>
      </c>
      <c r="F7" s="11" t="s">
        <v>5</v>
      </c>
      <c r="G7" s="10" t="s">
        <v>63</v>
      </c>
      <c r="H7" s="10" t="s">
        <v>64</v>
      </c>
      <c r="I7" s="170">
        <v>1100</v>
      </c>
      <c r="J7" s="157"/>
      <c r="K7" s="176">
        <v>19</v>
      </c>
      <c r="L7" s="11">
        <v>2</v>
      </c>
      <c r="M7" s="11" t="s">
        <v>65</v>
      </c>
      <c r="N7" s="197"/>
      <c r="O7" s="177">
        <v>7</v>
      </c>
      <c r="P7" s="157"/>
      <c r="Q7" s="164">
        <v>20.25</v>
      </c>
      <c r="R7" s="11">
        <v>2</v>
      </c>
      <c r="S7" s="163" t="s">
        <v>188</v>
      </c>
      <c r="T7" s="157"/>
      <c r="U7" s="80">
        <v>1</v>
      </c>
      <c r="V7" s="156" t="str">
        <f>VLOOKUP(U7,выходы!$A$3:$B$12,2,FALSE)</f>
        <v>Ставрополь</v>
      </c>
      <c r="W7" s="80"/>
      <c r="X7" s="81"/>
      <c r="Y7" s="21"/>
      <c r="Z7" s="81"/>
      <c r="AA7" s="82"/>
      <c r="AB7" s="81"/>
      <c r="AC7" s="82"/>
      <c r="AD7" s="81"/>
    </row>
    <row r="8" spans="1:30" ht="12.75">
      <c r="A8" s="89">
        <v>5</v>
      </c>
      <c r="B8" s="68" t="s">
        <v>66</v>
      </c>
      <c r="C8" s="24">
        <v>3.1</v>
      </c>
      <c r="D8" s="169" t="s">
        <v>52</v>
      </c>
      <c r="E8" s="11">
        <v>4230</v>
      </c>
      <c r="F8" s="11" t="s">
        <v>5</v>
      </c>
      <c r="G8" s="10" t="s">
        <v>9</v>
      </c>
      <c r="H8" s="10" t="s">
        <v>67</v>
      </c>
      <c r="I8" s="170"/>
      <c r="J8" s="157"/>
      <c r="K8" s="176"/>
      <c r="L8" s="11"/>
      <c r="M8" s="11"/>
      <c r="N8" s="12" t="s">
        <v>68</v>
      </c>
      <c r="O8" s="178" t="s">
        <v>69</v>
      </c>
      <c r="P8" s="157"/>
      <c r="Q8" s="161"/>
      <c r="R8" s="11"/>
      <c r="S8" s="162"/>
      <c r="T8" s="157"/>
      <c r="U8" s="80"/>
      <c r="V8" s="143"/>
      <c r="W8" s="80"/>
      <c r="X8" s="81"/>
      <c r="Y8" s="21"/>
      <c r="Z8" s="81"/>
      <c r="AA8" s="82"/>
      <c r="AB8" s="81"/>
      <c r="AC8" s="82"/>
      <c r="AD8" s="81"/>
    </row>
    <row r="9" spans="1:30" ht="12.75">
      <c r="A9" s="89">
        <v>6</v>
      </c>
      <c r="B9" s="68">
        <v>7</v>
      </c>
      <c r="C9" s="24">
        <v>2.2</v>
      </c>
      <c r="D9" s="169" t="s">
        <v>52</v>
      </c>
      <c r="E9" s="11">
        <v>4230</v>
      </c>
      <c r="F9" s="11" t="s">
        <v>5</v>
      </c>
      <c r="G9" s="10" t="s">
        <v>10</v>
      </c>
      <c r="H9" s="10" t="s">
        <v>70</v>
      </c>
      <c r="I9" s="170">
        <v>1100</v>
      </c>
      <c r="J9" s="157"/>
      <c r="K9" s="176">
        <v>15</v>
      </c>
      <c r="L9" s="11">
        <v>1</v>
      </c>
      <c r="M9" s="11" t="s">
        <v>195</v>
      </c>
      <c r="N9" s="12"/>
      <c r="O9" s="177">
        <v>5</v>
      </c>
      <c r="P9" s="157"/>
      <c r="Q9" s="164">
        <v>14.55</v>
      </c>
      <c r="R9" s="11">
        <v>1</v>
      </c>
      <c r="S9" s="162" t="s">
        <v>178</v>
      </c>
      <c r="T9" s="157"/>
      <c r="U9" s="80">
        <v>2</v>
      </c>
      <c r="V9" s="141" t="str">
        <f>VLOOKUP(U9,выходы!$A$3:$B$12,2,FALSE)</f>
        <v>СПб-2</v>
      </c>
      <c r="W9" s="82"/>
      <c r="X9" s="81"/>
      <c r="Y9" s="21"/>
      <c r="Z9" s="81"/>
      <c r="AA9" s="80"/>
      <c r="AB9" s="81"/>
      <c r="AC9" s="80"/>
      <c r="AD9" s="81"/>
    </row>
    <row r="10" spans="1:30" ht="12.75">
      <c r="A10" s="89">
        <v>7</v>
      </c>
      <c r="B10" s="68" t="s">
        <v>71</v>
      </c>
      <c r="C10" s="24">
        <v>3.4</v>
      </c>
      <c r="D10" s="169" t="s">
        <v>52</v>
      </c>
      <c r="E10" s="11">
        <v>4230</v>
      </c>
      <c r="F10" s="11" t="s">
        <v>5</v>
      </c>
      <c r="G10" s="10" t="s">
        <v>10</v>
      </c>
      <c r="H10" s="10" t="s">
        <v>72</v>
      </c>
      <c r="I10" s="170"/>
      <c r="J10" s="157"/>
      <c r="K10" s="176">
        <v>30</v>
      </c>
      <c r="L10" s="11">
        <v>2</v>
      </c>
      <c r="M10" s="11" t="s">
        <v>73</v>
      </c>
      <c r="N10" s="12"/>
      <c r="O10" s="177">
        <v>7</v>
      </c>
      <c r="P10" s="157"/>
      <c r="Q10" s="161"/>
      <c r="R10" s="11"/>
      <c r="S10" s="162"/>
      <c r="T10" s="157"/>
      <c r="U10" s="80">
        <v>6</v>
      </c>
      <c r="V10" s="141" t="str">
        <f>VLOOKUP(U10,выходы!$A$3:$B$12,2,FALSE)</f>
        <v>МСК-Самара</v>
      </c>
      <c r="W10" s="80"/>
      <c r="X10" s="81"/>
      <c r="Y10" s="21"/>
      <c r="Z10" s="81"/>
      <c r="AA10" s="82"/>
      <c r="AB10" s="81"/>
      <c r="AC10" s="82"/>
      <c r="AD10" s="81"/>
    </row>
    <row r="11" spans="1:30" ht="12.75">
      <c r="A11" s="89">
        <v>8</v>
      </c>
      <c r="B11" s="68">
        <v>3</v>
      </c>
      <c r="C11" s="24">
        <v>1.2</v>
      </c>
      <c r="D11" s="169" t="s">
        <v>52</v>
      </c>
      <c r="E11" s="11">
        <v>4230</v>
      </c>
      <c r="F11" s="11" t="s">
        <v>8</v>
      </c>
      <c r="G11" s="10" t="s">
        <v>74</v>
      </c>
      <c r="H11" s="10" t="s">
        <v>75</v>
      </c>
      <c r="I11" s="170"/>
      <c r="J11" s="157"/>
      <c r="K11" s="176">
        <v>21</v>
      </c>
      <c r="L11" s="11">
        <v>2</v>
      </c>
      <c r="M11" s="11" t="s">
        <v>204</v>
      </c>
      <c r="N11" s="12" t="s">
        <v>77</v>
      </c>
      <c r="O11" s="177">
        <v>4</v>
      </c>
      <c r="P11" s="157"/>
      <c r="Q11" s="161">
        <v>20.6</v>
      </c>
      <c r="R11" s="11">
        <v>2</v>
      </c>
      <c r="S11" s="162" t="s">
        <v>180</v>
      </c>
      <c r="T11" s="157"/>
      <c r="U11" s="80">
        <v>4</v>
      </c>
      <c r="V11" s="156" t="str">
        <f>VLOOKUP(U11,выходы!$A$3:$B$12,2,FALSE)</f>
        <v>Москва-1</v>
      </c>
      <c r="W11" s="80"/>
      <c r="X11" s="81"/>
      <c r="Y11" s="147"/>
      <c r="Z11" s="81"/>
      <c r="AA11" s="82"/>
      <c r="AB11" s="81"/>
      <c r="AC11" s="82"/>
      <c r="AD11" s="81"/>
    </row>
    <row r="12" spans="1:30" ht="12.75">
      <c r="A12" s="89">
        <v>9</v>
      </c>
      <c r="B12" s="68">
        <v>4</v>
      </c>
      <c r="C12" s="24">
        <v>0.8</v>
      </c>
      <c r="D12" s="169" t="s">
        <v>52</v>
      </c>
      <c r="E12" s="11">
        <v>4230</v>
      </c>
      <c r="F12" s="11" t="s">
        <v>8</v>
      </c>
      <c r="G12" s="10" t="s">
        <v>78</v>
      </c>
      <c r="H12" s="10" t="s">
        <v>79</v>
      </c>
      <c r="I12" s="170"/>
      <c r="J12" s="157"/>
      <c r="K12" s="176">
        <v>10</v>
      </c>
      <c r="L12" s="11">
        <v>1</v>
      </c>
      <c r="M12" s="11" t="s">
        <v>196</v>
      </c>
      <c r="N12" s="12"/>
      <c r="O12" s="178" t="s">
        <v>69</v>
      </c>
      <c r="P12" s="157"/>
      <c r="Q12" s="161">
        <v>9.9</v>
      </c>
      <c r="R12" s="11">
        <v>1</v>
      </c>
      <c r="S12" s="162" t="s">
        <v>183</v>
      </c>
      <c r="T12" s="157"/>
      <c r="U12" s="80">
        <v>10</v>
      </c>
      <c r="V12" s="141" t="str">
        <f>VLOOKUP(U12,выходы!$A$3:$B$12,2,FALSE)</f>
        <v>СПб-3</v>
      </c>
      <c r="W12" s="80">
        <v>4</v>
      </c>
      <c r="X12" s="155" t="str">
        <f>VLOOKUP(W12,выходы!$A$3:$B$12,2,FALSE)</f>
        <v>Москва-1</v>
      </c>
      <c r="Y12" s="21"/>
      <c r="Z12" s="81"/>
      <c r="AA12" s="80"/>
      <c r="AB12" s="81"/>
      <c r="AC12" s="82"/>
      <c r="AD12" s="81"/>
    </row>
    <row r="13" spans="1:30" ht="12.75">
      <c r="A13" s="89">
        <v>10</v>
      </c>
      <c r="B13" s="68">
        <v>5</v>
      </c>
      <c r="C13" s="24">
        <v>1.2</v>
      </c>
      <c r="D13" s="169" t="s">
        <v>52</v>
      </c>
      <c r="E13" s="11">
        <v>4230</v>
      </c>
      <c r="F13" s="11" t="s">
        <v>8</v>
      </c>
      <c r="G13" s="10" t="s">
        <v>80</v>
      </c>
      <c r="H13" s="10" t="s">
        <v>81</v>
      </c>
      <c r="I13" s="170">
        <v>1300</v>
      </c>
      <c r="J13" s="157"/>
      <c r="K13" s="176">
        <v>26</v>
      </c>
      <c r="L13" s="11">
        <v>2</v>
      </c>
      <c r="M13" s="11" t="s">
        <v>197</v>
      </c>
      <c r="N13" s="12"/>
      <c r="O13" s="178" t="s">
        <v>69</v>
      </c>
      <c r="P13" s="157"/>
      <c r="Q13" s="161">
        <v>26</v>
      </c>
      <c r="R13" s="11">
        <v>2</v>
      </c>
      <c r="S13" s="163" t="s">
        <v>181</v>
      </c>
      <c r="T13" s="157"/>
      <c r="U13" s="80"/>
      <c r="V13" s="143"/>
      <c r="W13" s="82"/>
      <c r="X13" s="81"/>
      <c r="Y13" s="21"/>
      <c r="Z13" s="81"/>
      <c r="AA13" s="82"/>
      <c r="AB13" s="81"/>
      <c r="AC13" s="82"/>
      <c r="AD13" s="81"/>
    </row>
    <row r="14" spans="1:30" ht="12.75">
      <c r="A14" s="89">
        <v>11</v>
      </c>
      <c r="B14" s="68" t="s">
        <v>82</v>
      </c>
      <c r="C14" s="24">
        <v>2.9</v>
      </c>
      <c r="D14" s="169" t="s">
        <v>83</v>
      </c>
      <c r="E14" s="11">
        <v>4507</v>
      </c>
      <c r="F14" s="11" t="s">
        <v>5</v>
      </c>
      <c r="G14" s="10" t="s">
        <v>9</v>
      </c>
      <c r="H14" s="10" t="s">
        <v>84</v>
      </c>
      <c r="I14" s="170">
        <v>2000</v>
      </c>
      <c r="J14" s="157"/>
      <c r="K14" s="176">
        <v>35</v>
      </c>
      <c r="L14" s="11">
        <v>4</v>
      </c>
      <c r="M14" s="11" t="s">
        <v>85</v>
      </c>
      <c r="N14" s="12"/>
      <c r="O14" s="163">
        <v>2</v>
      </c>
      <c r="P14" s="157"/>
      <c r="Q14" s="161"/>
      <c r="R14" s="11"/>
      <c r="S14" s="162"/>
      <c r="T14" s="157"/>
      <c r="U14" s="80"/>
      <c r="V14" s="143"/>
      <c r="W14" s="80"/>
      <c r="X14" s="81"/>
      <c r="Y14" s="21"/>
      <c r="Z14" s="81"/>
      <c r="AA14" s="82"/>
      <c r="AB14" s="81"/>
      <c r="AC14" s="82"/>
      <c r="AD14" s="81"/>
    </row>
    <row r="15" spans="1:30" ht="12.75">
      <c r="A15" s="89">
        <v>12</v>
      </c>
      <c r="B15" s="68">
        <v>21</v>
      </c>
      <c r="C15" s="24">
        <v>2.2</v>
      </c>
      <c r="D15" s="169" t="s">
        <v>83</v>
      </c>
      <c r="E15" s="11">
        <v>4507</v>
      </c>
      <c r="F15" s="11" t="s">
        <v>5</v>
      </c>
      <c r="G15" s="10" t="s">
        <v>86</v>
      </c>
      <c r="H15" s="10" t="s">
        <v>87</v>
      </c>
      <c r="I15" s="170">
        <v>1050</v>
      </c>
      <c r="J15" s="157"/>
      <c r="K15" s="176">
        <v>18</v>
      </c>
      <c r="L15" s="11">
        <v>3</v>
      </c>
      <c r="M15" s="11" t="s">
        <v>88</v>
      </c>
      <c r="N15" s="12"/>
      <c r="O15" s="163">
        <v>1</v>
      </c>
      <c r="P15" s="157"/>
      <c r="Q15" s="161"/>
      <c r="R15" s="11"/>
      <c r="S15" s="162"/>
      <c r="T15" s="157"/>
      <c r="U15" s="80"/>
      <c r="V15" s="143"/>
      <c r="W15" s="80"/>
      <c r="X15" s="81"/>
      <c r="Y15" s="21"/>
      <c r="Z15" s="81"/>
      <c r="AA15" s="82"/>
      <c r="AB15" s="81"/>
      <c r="AC15" s="82"/>
      <c r="AD15" s="81"/>
    </row>
    <row r="16" spans="1:30" ht="12.75">
      <c r="A16" s="89">
        <v>13</v>
      </c>
      <c r="B16" s="68">
        <v>22</v>
      </c>
      <c r="C16" s="24">
        <v>2.7</v>
      </c>
      <c r="D16" s="169" t="s">
        <v>83</v>
      </c>
      <c r="E16" s="11">
        <v>4507</v>
      </c>
      <c r="F16" s="11" t="s">
        <v>5</v>
      </c>
      <c r="G16" s="10" t="s">
        <v>89</v>
      </c>
      <c r="H16" s="10" t="s">
        <v>90</v>
      </c>
      <c r="I16" s="170">
        <v>1350</v>
      </c>
      <c r="J16" s="157"/>
      <c r="K16" s="176">
        <v>32</v>
      </c>
      <c r="L16" s="11">
        <v>2</v>
      </c>
      <c r="M16" s="11" t="s">
        <v>91</v>
      </c>
      <c r="N16" s="12"/>
      <c r="O16" s="163">
        <v>1</v>
      </c>
      <c r="P16" s="157"/>
      <c r="Q16" s="161"/>
      <c r="R16" s="11"/>
      <c r="S16" s="162"/>
      <c r="T16" s="157"/>
      <c r="U16" s="80"/>
      <c r="V16" s="143"/>
      <c r="W16" s="80"/>
      <c r="X16" s="81"/>
      <c r="Y16" s="21"/>
      <c r="Z16" s="81"/>
      <c r="AA16" s="82"/>
      <c r="AB16" s="81"/>
      <c r="AC16" s="82"/>
      <c r="AD16" s="81"/>
    </row>
    <row r="17" spans="1:30" ht="12.75">
      <c r="A17" s="89">
        <v>14</v>
      </c>
      <c r="B17" s="68" t="s">
        <v>92</v>
      </c>
      <c r="C17" s="24">
        <v>3</v>
      </c>
      <c r="D17" s="169" t="s">
        <v>83</v>
      </c>
      <c r="E17" s="11">
        <v>4507</v>
      </c>
      <c r="F17" s="11" t="s">
        <v>5</v>
      </c>
      <c r="G17" s="10" t="s">
        <v>93</v>
      </c>
      <c r="H17" s="10" t="s">
        <v>94</v>
      </c>
      <c r="I17" s="170">
        <v>1900</v>
      </c>
      <c r="J17" s="157"/>
      <c r="K17" s="176">
        <v>50</v>
      </c>
      <c r="L17" s="11">
        <v>4</v>
      </c>
      <c r="M17" s="11" t="s">
        <v>94</v>
      </c>
      <c r="N17" s="12"/>
      <c r="O17" s="163">
        <v>1</v>
      </c>
      <c r="P17" s="157"/>
      <c r="Q17" s="161"/>
      <c r="R17" s="11"/>
      <c r="S17" s="162"/>
      <c r="T17" s="157"/>
      <c r="U17" s="80"/>
      <c r="V17" s="143"/>
      <c r="W17" s="80"/>
      <c r="X17" s="81"/>
      <c r="Y17" s="21"/>
      <c r="Z17" s="81"/>
      <c r="AA17" s="82"/>
      <c r="AB17" s="81"/>
      <c r="AC17" s="82"/>
      <c r="AD17" s="81"/>
    </row>
    <row r="18" spans="1:30" ht="12.75">
      <c r="A18" s="89">
        <v>15</v>
      </c>
      <c r="B18" s="68">
        <v>19</v>
      </c>
      <c r="C18" s="24">
        <v>1</v>
      </c>
      <c r="D18" s="169" t="s">
        <v>83</v>
      </c>
      <c r="E18" s="11">
        <v>4507</v>
      </c>
      <c r="F18" s="11" t="s">
        <v>8</v>
      </c>
      <c r="G18" s="10" t="s">
        <v>86</v>
      </c>
      <c r="H18" s="10" t="s">
        <v>95</v>
      </c>
      <c r="I18" s="170"/>
      <c r="J18" s="157"/>
      <c r="K18" s="176"/>
      <c r="L18" s="11"/>
      <c r="M18" s="11"/>
      <c r="N18" s="12"/>
      <c r="O18" s="163">
        <v>2</v>
      </c>
      <c r="P18" s="157"/>
      <c r="Q18" s="161"/>
      <c r="R18" s="11"/>
      <c r="S18" s="162"/>
      <c r="T18" s="157"/>
      <c r="U18" s="80"/>
      <c r="V18" s="143"/>
      <c r="W18" s="80"/>
      <c r="X18" s="81"/>
      <c r="Y18" s="21"/>
      <c r="Z18" s="81"/>
      <c r="AA18" s="82"/>
      <c r="AB18" s="81"/>
      <c r="AC18" s="82"/>
      <c r="AD18" s="81"/>
    </row>
    <row r="19" spans="1:30" ht="12.75">
      <c r="A19" s="89">
        <v>16</v>
      </c>
      <c r="B19" s="68" t="s">
        <v>96</v>
      </c>
      <c r="C19" s="24">
        <v>4.9</v>
      </c>
      <c r="D19" s="169" t="s">
        <v>97</v>
      </c>
      <c r="E19" s="11">
        <v>4810</v>
      </c>
      <c r="F19" s="11" t="s">
        <v>6</v>
      </c>
      <c r="G19" s="10" t="s">
        <v>10</v>
      </c>
      <c r="H19" s="10" t="s">
        <v>98</v>
      </c>
      <c r="I19" s="170"/>
      <c r="J19" s="157"/>
      <c r="K19" s="176">
        <v>47</v>
      </c>
      <c r="L19" s="11">
        <v>3</v>
      </c>
      <c r="M19" s="11" t="s">
        <v>198</v>
      </c>
      <c r="N19" s="12"/>
      <c r="O19" s="163">
        <v>3</v>
      </c>
      <c r="P19" s="157"/>
      <c r="Q19" s="161">
        <v>47</v>
      </c>
      <c r="R19" s="11">
        <v>4</v>
      </c>
      <c r="S19" s="162" t="s">
        <v>179</v>
      </c>
      <c r="T19" s="157"/>
      <c r="U19" s="80">
        <v>3</v>
      </c>
      <c r="V19" s="143" t="str">
        <f>VLOOKUP(U19,выходы!$A$3:$B$12,2,FALSE)</f>
        <v>Свердловск</v>
      </c>
      <c r="W19" s="80">
        <v>7</v>
      </c>
      <c r="X19" s="181" t="str">
        <f>VLOOKUP(W19,выходы!$A$3:$B$12,2,FALSE)</f>
        <v>Новосибирск</v>
      </c>
      <c r="Y19" s="21"/>
      <c r="Z19" s="81"/>
      <c r="AA19" s="82"/>
      <c r="AB19" s="81"/>
      <c r="AC19" s="82"/>
      <c r="AD19" s="81"/>
    </row>
    <row r="20" spans="1:30" ht="12.75">
      <c r="A20" s="89">
        <v>17</v>
      </c>
      <c r="B20" s="68" t="s">
        <v>99</v>
      </c>
      <c r="C20" s="24">
        <v>4.6</v>
      </c>
      <c r="D20" s="169" t="s">
        <v>97</v>
      </c>
      <c r="E20" s="11">
        <v>4810</v>
      </c>
      <c r="F20" s="11" t="s">
        <v>6</v>
      </c>
      <c r="G20" s="10" t="s">
        <v>10</v>
      </c>
      <c r="H20" s="10" t="s">
        <v>100</v>
      </c>
      <c r="I20" s="170">
        <v>1400</v>
      </c>
      <c r="J20" s="157"/>
      <c r="K20" s="176">
        <v>54</v>
      </c>
      <c r="L20" s="11">
        <v>5</v>
      </c>
      <c r="M20" s="11" t="s">
        <v>100</v>
      </c>
      <c r="N20" s="12"/>
      <c r="O20" s="163">
        <v>2</v>
      </c>
      <c r="P20" s="157"/>
      <c r="Q20" s="161"/>
      <c r="R20" s="11"/>
      <c r="S20" s="162"/>
      <c r="T20" s="157"/>
      <c r="U20" s="80">
        <v>5</v>
      </c>
      <c r="V20" s="156" t="str">
        <f>VLOOKUP(U20,выходы!$A$3:$B$12,2,FALSE)</f>
        <v>СПб-1</v>
      </c>
      <c r="W20" s="80">
        <v>9</v>
      </c>
      <c r="X20" s="155" t="str">
        <f>VLOOKUP(W20,выходы!$A$3:$B$12,2,FALSE)</f>
        <v>Иркутск</v>
      </c>
      <c r="Y20" s="21"/>
      <c r="Z20" s="81"/>
      <c r="AA20" s="82"/>
      <c r="AB20" s="81"/>
      <c r="AC20" s="82"/>
      <c r="AD20" s="81"/>
    </row>
    <row r="21" spans="1:30" ht="12.75">
      <c r="A21" s="89">
        <v>18</v>
      </c>
      <c r="B21" s="68" t="s">
        <v>101</v>
      </c>
      <c r="C21" s="24">
        <v>4.5</v>
      </c>
      <c r="D21" s="169" t="s">
        <v>97</v>
      </c>
      <c r="E21" s="11">
        <v>4810</v>
      </c>
      <c r="F21" s="11" t="s">
        <v>6</v>
      </c>
      <c r="G21" s="10" t="s">
        <v>10</v>
      </c>
      <c r="H21" s="10" t="s">
        <v>102</v>
      </c>
      <c r="I21" s="170">
        <v>1500</v>
      </c>
      <c r="J21" s="157"/>
      <c r="K21" s="176">
        <v>45</v>
      </c>
      <c r="L21" s="11">
        <v>3</v>
      </c>
      <c r="M21" s="11" t="s">
        <v>76</v>
      </c>
      <c r="N21" s="12"/>
      <c r="O21" s="163">
        <v>7</v>
      </c>
      <c r="P21" s="157"/>
      <c r="Q21" s="161"/>
      <c r="R21" s="11"/>
      <c r="S21" s="162"/>
      <c r="T21" s="157"/>
      <c r="U21" s="80">
        <v>5</v>
      </c>
      <c r="V21" s="141" t="str">
        <f>VLOOKUP(U21,выходы!$A$3:$B$12,2,FALSE)</f>
        <v>СПб-1</v>
      </c>
      <c r="W21" s="80"/>
      <c r="X21" s="81"/>
      <c r="Y21" s="21"/>
      <c r="Z21" s="81"/>
      <c r="AA21" s="82"/>
      <c r="AB21" s="81"/>
      <c r="AC21" s="82"/>
      <c r="AD21" s="81"/>
    </row>
    <row r="22" spans="1:30" ht="12.75">
      <c r="A22" s="89">
        <v>19</v>
      </c>
      <c r="B22" s="68" t="s">
        <v>103</v>
      </c>
      <c r="C22" s="24">
        <v>1.3</v>
      </c>
      <c r="D22" s="169" t="s">
        <v>97</v>
      </c>
      <c r="E22" s="11">
        <v>4810</v>
      </c>
      <c r="F22" s="11" t="s">
        <v>5</v>
      </c>
      <c r="G22" s="10" t="s">
        <v>104</v>
      </c>
      <c r="H22" s="10" t="s">
        <v>105</v>
      </c>
      <c r="I22" s="170">
        <v>1050</v>
      </c>
      <c r="J22" s="157"/>
      <c r="K22" s="176">
        <v>10</v>
      </c>
      <c r="L22" s="11">
        <v>1</v>
      </c>
      <c r="M22" s="11" t="s">
        <v>199</v>
      </c>
      <c r="N22" s="12"/>
      <c r="O22" s="178" t="s">
        <v>69</v>
      </c>
      <c r="P22" s="157"/>
      <c r="Q22" s="161">
        <v>10.3</v>
      </c>
      <c r="R22" s="11">
        <v>1</v>
      </c>
      <c r="S22" s="162" t="s">
        <v>182</v>
      </c>
      <c r="T22" s="157"/>
      <c r="U22" s="80">
        <v>10</v>
      </c>
      <c r="V22" s="141" t="str">
        <f>VLOOKUP(U22,выходы!$A$3:$B$12,2,FALSE)</f>
        <v>СПб-3</v>
      </c>
      <c r="W22" s="80"/>
      <c r="X22" s="81"/>
      <c r="Y22" s="149"/>
      <c r="Z22" s="81"/>
      <c r="AA22" s="82"/>
      <c r="AB22" s="81"/>
      <c r="AC22" s="82"/>
      <c r="AD22" s="81"/>
    </row>
    <row r="23" spans="1:30" ht="12.75">
      <c r="A23" s="89">
        <v>20</v>
      </c>
      <c r="B23" s="68" t="s">
        <v>106</v>
      </c>
      <c r="C23" s="24">
        <v>4.2</v>
      </c>
      <c r="D23" s="169" t="s">
        <v>97</v>
      </c>
      <c r="E23" s="11">
        <v>4810</v>
      </c>
      <c r="F23" s="11" t="s">
        <v>6</v>
      </c>
      <c r="G23" s="10" t="s">
        <v>107</v>
      </c>
      <c r="H23" s="10" t="s">
        <v>108</v>
      </c>
      <c r="I23" s="170">
        <v>1500</v>
      </c>
      <c r="J23" s="157"/>
      <c r="K23" s="176">
        <v>28</v>
      </c>
      <c r="L23" s="11">
        <v>3</v>
      </c>
      <c r="M23" s="11" t="s">
        <v>109</v>
      </c>
      <c r="N23" s="12"/>
      <c r="O23" s="163">
        <v>6</v>
      </c>
      <c r="P23" s="157"/>
      <c r="Q23" s="161"/>
      <c r="R23" s="11"/>
      <c r="S23" s="162"/>
      <c r="T23" s="157"/>
      <c r="U23" s="80"/>
      <c r="V23" s="143"/>
      <c r="W23" s="80"/>
      <c r="X23" s="81"/>
      <c r="Y23" s="149"/>
      <c r="Z23" s="81"/>
      <c r="AA23" s="82"/>
      <c r="AB23" s="81"/>
      <c r="AC23" s="82"/>
      <c r="AD23" s="81"/>
    </row>
    <row r="24" spans="1:30" ht="12.75">
      <c r="A24" s="89">
        <v>21</v>
      </c>
      <c r="B24" s="68" t="s">
        <v>110</v>
      </c>
      <c r="C24" s="24">
        <v>4.8</v>
      </c>
      <c r="D24" s="169" t="s">
        <v>97</v>
      </c>
      <c r="E24" s="11">
        <v>4810</v>
      </c>
      <c r="F24" s="11" t="s">
        <v>6</v>
      </c>
      <c r="G24" s="10" t="s">
        <v>111</v>
      </c>
      <c r="H24" s="10" t="s">
        <v>112</v>
      </c>
      <c r="I24" s="170">
        <v>1650</v>
      </c>
      <c r="J24" s="157"/>
      <c r="K24" s="176">
        <v>39</v>
      </c>
      <c r="L24" s="11">
        <v>3</v>
      </c>
      <c r="M24" s="11" t="s">
        <v>195</v>
      </c>
      <c r="N24" s="12"/>
      <c r="O24" s="163">
        <v>3</v>
      </c>
      <c r="P24" s="157"/>
      <c r="Q24" s="161">
        <v>38.9</v>
      </c>
      <c r="R24" s="11">
        <v>3</v>
      </c>
      <c r="S24" s="162" t="s">
        <v>178</v>
      </c>
      <c r="T24" s="157"/>
      <c r="U24" s="80">
        <v>1</v>
      </c>
      <c r="V24" s="156" t="str">
        <f>VLOOKUP(U24,выходы!$A$3:$B$12,2,FALSE)</f>
        <v>Ставрополь</v>
      </c>
      <c r="W24" s="80"/>
      <c r="X24" s="81"/>
      <c r="Y24" s="21"/>
      <c r="Z24" s="81"/>
      <c r="AA24" s="82"/>
      <c r="AB24" s="81"/>
      <c r="AC24" s="82"/>
      <c r="AD24" s="81"/>
    </row>
    <row r="25" spans="1:30" ht="12.75">
      <c r="A25" s="89">
        <v>22</v>
      </c>
      <c r="B25" s="68" t="s">
        <v>113</v>
      </c>
      <c r="C25" s="24">
        <v>4</v>
      </c>
      <c r="D25" s="169" t="s">
        <v>97</v>
      </c>
      <c r="E25" s="11">
        <v>4810</v>
      </c>
      <c r="F25" s="11" t="s">
        <v>6</v>
      </c>
      <c r="G25" s="10" t="s">
        <v>7</v>
      </c>
      <c r="H25" s="10" t="s">
        <v>114</v>
      </c>
      <c r="I25" s="170"/>
      <c r="J25" s="157"/>
      <c r="K25" s="176">
        <v>46</v>
      </c>
      <c r="L25" s="11">
        <v>3</v>
      </c>
      <c r="M25" s="11" t="s">
        <v>198</v>
      </c>
      <c r="N25" s="12"/>
      <c r="O25" s="178" t="s">
        <v>69</v>
      </c>
      <c r="P25" s="157"/>
      <c r="Q25" s="161">
        <v>45.7</v>
      </c>
      <c r="R25" s="11">
        <v>4</v>
      </c>
      <c r="S25" s="162" t="s">
        <v>179</v>
      </c>
      <c r="T25" s="157"/>
      <c r="U25" s="80"/>
      <c r="V25" s="143"/>
      <c r="W25" s="80"/>
      <c r="X25" s="81"/>
      <c r="Y25" s="21"/>
      <c r="Z25" s="81"/>
      <c r="AA25" s="82"/>
      <c r="AB25" s="81"/>
      <c r="AC25" s="82"/>
      <c r="AD25" s="81"/>
    </row>
    <row r="26" spans="1:30" ht="12.75">
      <c r="A26" s="89">
        <v>23</v>
      </c>
      <c r="B26" s="68">
        <v>25</v>
      </c>
      <c r="C26" s="24">
        <v>3.9</v>
      </c>
      <c r="D26" s="169" t="s">
        <v>97</v>
      </c>
      <c r="E26" s="11">
        <v>4810</v>
      </c>
      <c r="F26" s="11" t="s">
        <v>5</v>
      </c>
      <c r="G26" s="10" t="s">
        <v>93</v>
      </c>
      <c r="H26" s="10" t="s">
        <v>115</v>
      </c>
      <c r="I26" s="170">
        <v>1300</v>
      </c>
      <c r="J26" s="157"/>
      <c r="K26" s="176">
        <v>39</v>
      </c>
      <c r="L26" s="11">
        <v>3</v>
      </c>
      <c r="M26" s="11" t="s">
        <v>116</v>
      </c>
      <c r="N26" s="12"/>
      <c r="O26" s="163">
        <v>1</v>
      </c>
      <c r="P26" s="157"/>
      <c r="Q26" s="161"/>
      <c r="R26" s="11"/>
      <c r="S26" s="162"/>
      <c r="T26" s="157"/>
      <c r="U26" s="80"/>
      <c r="V26" s="143"/>
      <c r="W26" s="82"/>
      <c r="X26" s="81"/>
      <c r="Y26" s="21"/>
      <c r="Z26" s="81"/>
      <c r="AA26" s="82"/>
      <c r="AB26" s="81"/>
      <c r="AC26" s="82"/>
      <c r="AD26" s="81"/>
    </row>
    <row r="27" spans="1:30" ht="12.75">
      <c r="A27" s="89">
        <v>24</v>
      </c>
      <c r="B27" s="68" t="s">
        <v>117</v>
      </c>
      <c r="C27" s="24">
        <v>4.8</v>
      </c>
      <c r="D27" s="169" t="s">
        <v>97</v>
      </c>
      <c r="E27" s="11">
        <v>4810</v>
      </c>
      <c r="F27" s="11" t="s">
        <v>6</v>
      </c>
      <c r="G27" s="10" t="s">
        <v>93</v>
      </c>
      <c r="H27" s="10" t="s">
        <v>118</v>
      </c>
      <c r="I27" s="170">
        <v>1350</v>
      </c>
      <c r="J27" s="157"/>
      <c r="K27" s="176">
        <v>62</v>
      </c>
      <c r="L27" s="11">
        <v>5</v>
      </c>
      <c r="M27" s="11" t="s">
        <v>200</v>
      </c>
      <c r="N27" s="12"/>
      <c r="O27" s="163">
        <v>1</v>
      </c>
      <c r="P27" s="157"/>
      <c r="Q27" s="161"/>
      <c r="R27" s="11"/>
      <c r="S27" s="162"/>
      <c r="T27" s="157"/>
      <c r="U27" s="80"/>
      <c r="V27" s="143"/>
      <c r="W27" s="80"/>
      <c r="X27" s="81"/>
      <c r="Y27" s="21"/>
      <c r="Z27" s="81"/>
      <c r="AA27" s="82"/>
      <c r="AB27" s="81"/>
      <c r="AC27" s="82"/>
      <c r="AD27" s="81"/>
    </row>
    <row r="28" spans="1:30" ht="12.75">
      <c r="A28" s="89">
        <v>25</v>
      </c>
      <c r="B28" s="68" t="s">
        <v>119</v>
      </c>
      <c r="C28" s="24">
        <v>4.5</v>
      </c>
      <c r="D28" s="169" t="s">
        <v>97</v>
      </c>
      <c r="E28" s="11">
        <v>4810</v>
      </c>
      <c r="F28" s="11" t="s">
        <v>6</v>
      </c>
      <c r="G28" s="10" t="s">
        <v>93</v>
      </c>
      <c r="H28" s="10" t="s">
        <v>120</v>
      </c>
      <c r="I28" s="170"/>
      <c r="J28" s="157"/>
      <c r="K28" s="176">
        <v>38</v>
      </c>
      <c r="L28" s="11">
        <v>3</v>
      </c>
      <c r="M28" s="11" t="s">
        <v>201</v>
      </c>
      <c r="N28" s="12"/>
      <c r="O28" s="163">
        <v>1</v>
      </c>
      <c r="P28" s="157"/>
      <c r="Q28" s="161">
        <v>37.7</v>
      </c>
      <c r="R28" s="11">
        <v>3</v>
      </c>
      <c r="S28" s="162" t="s">
        <v>190</v>
      </c>
      <c r="T28" s="157"/>
      <c r="U28" s="80">
        <v>8</v>
      </c>
      <c r="V28" s="141" t="str">
        <f>VLOOKUP(U28,выходы!$A$3:$B$12,2,FALSE)</f>
        <v>Красноярск</v>
      </c>
      <c r="W28" s="80"/>
      <c r="X28" s="81"/>
      <c r="Y28" s="147"/>
      <c r="Z28" s="81"/>
      <c r="AA28" s="82"/>
      <c r="AB28" s="81"/>
      <c r="AC28" s="82"/>
      <c r="AD28" s="81"/>
    </row>
    <row r="29" spans="1:30" ht="12.75">
      <c r="A29" s="89">
        <v>26</v>
      </c>
      <c r="B29" s="68" t="s">
        <v>121</v>
      </c>
      <c r="C29" s="24">
        <v>5.1</v>
      </c>
      <c r="D29" s="169" t="s">
        <v>97</v>
      </c>
      <c r="E29" s="11">
        <v>4810</v>
      </c>
      <c r="F29" s="11" t="s">
        <v>6</v>
      </c>
      <c r="G29" s="10" t="s">
        <v>93</v>
      </c>
      <c r="H29" s="10" t="s">
        <v>122</v>
      </c>
      <c r="I29" s="170"/>
      <c r="J29" s="157"/>
      <c r="K29" s="176">
        <v>160</v>
      </c>
      <c r="L29" s="11">
        <v>17</v>
      </c>
      <c r="M29" s="11" t="s">
        <v>122</v>
      </c>
      <c r="N29" s="12"/>
      <c r="O29" s="163">
        <v>1</v>
      </c>
      <c r="P29" s="157"/>
      <c r="Q29" s="161"/>
      <c r="R29" s="11"/>
      <c r="S29" s="162"/>
      <c r="T29" s="157"/>
      <c r="U29" s="80"/>
      <c r="V29" s="143"/>
      <c r="W29" s="80"/>
      <c r="X29" s="81"/>
      <c r="Y29" s="21"/>
      <c r="Z29" s="81"/>
      <c r="AA29" s="82"/>
      <c r="AB29" s="81"/>
      <c r="AC29" s="82"/>
      <c r="AD29" s="81"/>
    </row>
    <row r="30" spans="1:30" ht="12.75">
      <c r="A30" s="89">
        <v>27</v>
      </c>
      <c r="B30" s="68">
        <v>26</v>
      </c>
      <c r="C30" s="24">
        <v>3.1</v>
      </c>
      <c r="D30" s="169" t="s">
        <v>97</v>
      </c>
      <c r="E30" s="11">
        <v>4810</v>
      </c>
      <c r="F30" s="11" t="s">
        <v>5</v>
      </c>
      <c r="G30" s="10" t="s">
        <v>123</v>
      </c>
      <c r="H30" s="10" t="s">
        <v>124</v>
      </c>
      <c r="I30" s="170">
        <v>1350</v>
      </c>
      <c r="J30" s="157"/>
      <c r="K30" s="176">
        <v>32</v>
      </c>
      <c r="L30" s="11">
        <v>2</v>
      </c>
      <c r="M30" s="11" t="s">
        <v>91</v>
      </c>
      <c r="N30" s="12"/>
      <c r="O30" s="178" t="s">
        <v>69</v>
      </c>
      <c r="P30" s="157"/>
      <c r="Q30" s="161">
        <v>55.8</v>
      </c>
      <c r="R30" s="11">
        <v>5</v>
      </c>
      <c r="S30" s="162" t="s">
        <v>191</v>
      </c>
      <c r="T30" s="157"/>
      <c r="U30" s="80"/>
      <c r="V30" s="143"/>
      <c r="W30" s="82"/>
      <c r="X30" s="81"/>
      <c r="Y30" s="21"/>
      <c r="Z30" s="81"/>
      <c r="AA30" s="82"/>
      <c r="AB30" s="81"/>
      <c r="AC30" s="82"/>
      <c r="AD30" s="81"/>
    </row>
    <row r="31" spans="1:30" ht="12.75">
      <c r="A31" s="89">
        <v>28</v>
      </c>
      <c r="B31" s="68" t="s">
        <v>126</v>
      </c>
      <c r="C31" s="24">
        <v>1.8</v>
      </c>
      <c r="D31" s="169" t="s">
        <v>125</v>
      </c>
      <c r="E31" s="11">
        <v>3850</v>
      </c>
      <c r="F31" s="11" t="s">
        <v>5</v>
      </c>
      <c r="G31" s="10" t="s">
        <v>127</v>
      </c>
      <c r="H31" s="10" t="s">
        <v>128</v>
      </c>
      <c r="I31" s="170">
        <v>850</v>
      </c>
      <c r="J31" s="157"/>
      <c r="K31" s="176">
        <v>21</v>
      </c>
      <c r="L31" s="11">
        <v>2</v>
      </c>
      <c r="M31" s="11" t="s">
        <v>128</v>
      </c>
      <c r="N31" s="12"/>
      <c r="O31" s="178" t="s">
        <v>69</v>
      </c>
      <c r="P31" s="157"/>
      <c r="Q31" s="161"/>
      <c r="R31" s="11"/>
      <c r="S31" s="162"/>
      <c r="T31" s="157"/>
      <c r="U31" s="80"/>
      <c r="V31" s="143"/>
      <c r="W31" s="80"/>
      <c r="X31" s="81"/>
      <c r="Y31" s="21"/>
      <c r="Z31" s="81"/>
      <c r="AA31" s="82"/>
      <c r="AB31" s="81"/>
      <c r="AC31" s="82"/>
      <c r="AD31" s="81"/>
    </row>
    <row r="32" spans="1:30" ht="12.75">
      <c r="A32" s="89">
        <v>29</v>
      </c>
      <c r="B32" s="68">
        <v>28</v>
      </c>
      <c r="C32" s="24">
        <v>1.2</v>
      </c>
      <c r="D32" s="169" t="s">
        <v>125</v>
      </c>
      <c r="E32" s="11">
        <v>3850</v>
      </c>
      <c r="F32" s="11" t="s">
        <v>8</v>
      </c>
      <c r="G32" s="10" t="s">
        <v>129</v>
      </c>
      <c r="H32" s="10" t="s">
        <v>130</v>
      </c>
      <c r="I32" s="170">
        <v>850</v>
      </c>
      <c r="J32" s="157"/>
      <c r="K32" s="176"/>
      <c r="L32" s="11"/>
      <c r="M32" s="11"/>
      <c r="N32" s="12"/>
      <c r="O32" s="178" t="s">
        <v>69</v>
      </c>
      <c r="P32" s="157"/>
      <c r="Q32" s="161"/>
      <c r="R32" s="11"/>
      <c r="S32" s="162"/>
      <c r="T32" s="157"/>
      <c r="U32" s="80"/>
      <c r="V32" s="143"/>
      <c r="W32" s="80"/>
      <c r="X32" s="81"/>
      <c r="Y32" s="21"/>
      <c r="Z32" s="81"/>
      <c r="AA32" s="82"/>
      <c r="AB32" s="81"/>
      <c r="AC32" s="82"/>
      <c r="AD32" s="81"/>
    </row>
    <row r="33" spans="1:30" ht="12.75">
      <c r="A33" s="89">
        <v>30</v>
      </c>
      <c r="B33" s="68" t="s">
        <v>131</v>
      </c>
      <c r="C33" s="24">
        <v>1</v>
      </c>
      <c r="D33" s="169" t="s">
        <v>125</v>
      </c>
      <c r="E33" s="11">
        <v>3850</v>
      </c>
      <c r="F33" s="11" t="s">
        <v>8</v>
      </c>
      <c r="G33" s="10" t="s">
        <v>132</v>
      </c>
      <c r="H33" s="10" t="s">
        <v>133</v>
      </c>
      <c r="I33" s="170"/>
      <c r="J33" s="157"/>
      <c r="K33" s="176"/>
      <c r="L33" s="11"/>
      <c r="M33" s="11"/>
      <c r="N33" s="12"/>
      <c r="O33" s="178" t="s">
        <v>69</v>
      </c>
      <c r="P33" s="157"/>
      <c r="Q33" s="161"/>
      <c r="R33" s="11"/>
      <c r="S33" s="162"/>
      <c r="T33" s="157"/>
      <c r="U33" s="80"/>
      <c r="V33" s="143"/>
      <c r="W33" s="80"/>
      <c r="X33" s="81"/>
      <c r="Y33" s="21"/>
      <c r="Z33" s="81"/>
      <c r="AA33" s="82"/>
      <c r="AB33" s="81"/>
      <c r="AC33" s="82"/>
      <c r="AD33" s="81"/>
    </row>
    <row r="34" spans="1:30" ht="12.75">
      <c r="A34" s="89">
        <v>31</v>
      </c>
      <c r="B34" s="68" t="s">
        <v>134</v>
      </c>
      <c r="C34" s="24">
        <v>2.2</v>
      </c>
      <c r="D34" s="169" t="s">
        <v>135</v>
      </c>
      <c r="E34" s="11">
        <v>4240</v>
      </c>
      <c r="F34" s="11" t="s">
        <v>5</v>
      </c>
      <c r="G34" s="10" t="s">
        <v>136</v>
      </c>
      <c r="H34" s="10" t="s">
        <v>137</v>
      </c>
      <c r="I34" s="170"/>
      <c r="J34" s="157"/>
      <c r="K34" s="176">
        <v>52</v>
      </c>
      <c r="L34" s="11">
        <v>7</v>
      </c>
      <c r="M34" s="11" t="s">
        <v>137</v>
      </c>
      <c r="N34" s="12"/>
      <c r="O34" s="163">
        <v>1</v>
      </c>
      <c r="P34" s="157"/>
      <c r="Q34" s="161"/>
      <c r="R34" s="11"/>
      <c r="S34" s="162"/>
      <c r="T34" s="157"/>
      <c r="U34" s="80"/>
      <c r="V34" s="143"/>
      <c r="W34" s="80"/>
      <c r="X34" s="81"/>
      <c r="Y34" s="21"/>
      <c r="Z34" s="81"/>
      <c r="AA34" s="82"/>
      <c r="AB34" s="81"/>
      <c r="AC34" s="82"/>
      <c r="AD34" s="81"/>
    </row>
    <row r="35" spans="1:30" ht="12.75">
      <c r="A35" s="89">
        <v>32</v>
      </c>
      <c r="B35" s="68">
        <v>36</v>
      </c>
      <c r="C35" s="24">
        <v>3.2</v>
      </c>
      <c r="D35" s="169" t="s">
        <v>135</v>
      </c>
      <c r="E35" s="11">
        <v>4240</v>
      </c>
      <c r="F35" s="11" t="s">
        <v>5</v>
      </c>
      <c r="G35" s="10" t="s">
        <v>138</v>
      </c>
      <c r="H35" s="10" t="s">
        <v>139</v>
      </c>
      <c r="I35" s="170">
        <v>1000</v>
      </c>
      <c r="J35" s="157"/>
      <c r="K35" s="176">
        <v>38</v>
      </c>
      <c r="L35" s="11">
        <v>3</v>
      </c>
      <c r="M35" s="11" t="s">
        <v>140</v>
      </c>
      <c r="N35" s="12"/>
      <c r="O35" s="163">
        <v>4</v>
      </c>
      <c r="P35" s="157"/>
      <c r="Q35" s="161">
        <v>37.9</v>
      </c>
      <c r="R35" s="11">
        <v>4</v>
      </c>
      <c r="S35" s="162" t="s">
        <v>187</v>
      </c>
      <c r="T35" s="157"/>
      <c r="U35" s="80"/>
      <c r="V35" s="143"/>
      <c r="W35" s="80"/>
      <c r="X35" s="81"/>
      <c r="Y35" s="21"/>
      <c r="Z35" s="81"/>
      <c r="AA35" s="80"/>
      <c r="AB35" s="81"/>
      <c r="AC35" s="82"/>
      <c r="AD35" s="81"/>
    </row>
    <row r="36" spans="1:30" ht="12.75">
      <c r="A36" s="89">
        <v>33</v>
      </c>
      <c r="B36" s="68" t="s">
        <v>141</v>
      </c>
      <c r="C36" s="24">
        <v>3.2</v>
      </c>
      <c r="D36" s="169" t="s">
        <v>135</v>
      </c>
      <c r="E36" s="11">
        <v>4240</v>
      </c>
      <c r="F36" s="11" t="s">
        <v>5</v>
      </c>
      <c r="G36" s="10" t="s">
        <v>138</v>
      </c>
      <c r="H36" s="10" t="s">
        <v>142</v>
      </c>
      <c r="I36" s="170">
        <v>1050</v>
      </c>
      <c r="J36" s="157"/>
      <c r="K36" s="176">
        <v>23</v>
      </c>
      <c r="L36" s="11">
        <v>2</v>
      </c>
      <c r="M36" s="11" t="s">
        <v>202</v>
      </c>
      <c r="N36" s="12"/>
      <c r="O36" s="163">
        <v>1</v>
      </c>
      <c r="P36" s="157"/>
      <c r="Q36" s="161">
        <v>22.7</v>
      </c>
      <c r="R36" s="11">
        <v>2</v>
      </c>
      <c r="S36" s="162" t="s">
        <v>185</v>
      </c>
      <c r="T36" s="157"/>
      <c r="U36" s="80">
        <v>9</v>
      </c>
      <c r="V36" s="141" t="str">
        <f>VLOOKUP(U36,выходы!$A$3:$B$12,2,FALSE)</f>
        <v>Иркутск</v>
      </c>
      <c r="W36" s="80">
        <v>2</v>
      </c>
      <c r="X36" s="155" t="str">
        <f>VLOOKUP(W36,выходы!$A$3:$B$12,2,FALSE)</f>
        <v>СПб-2</v>
      </c>
      <c r="Y36" s="21"/>
      <c r="Z36" s="81"/>
      <c r="AA36" s="82"/>
      <c r="AB36" s="81"/>
      <c r="AC36" s="82"/>
      <c r="AD36" s="81"/>
    </row>
    <row r="37" spans="1:30" ht="12.75">
      <c r="A37" s="89">
        <v>34</v>
      </c>
      <c r="B37" s="68" t="s">
        <v>143</v>
      </c>
      <c r="C37" s="24">
        <v>3</v>
      </c>
      <c r="D37" s="169" t="s">
        <v>135</v>
      </c>
      <c r="E37" s="11">
        <v>4240</v>
      </c>
      <c r="F37" s="11" t="s">
        <v>5</v>
      </c>
      <c r="G37" s="10" t="s">
        <v>138</v>
      </c>
      <c r="H37" s="10" t="s">
        <v>144</v>
      </c>
      <c r="I37" s="170">
        <v>900</v>
      </c>
      <c r="J37" s="157"/>
      <c r="K37" s="176">
        <v>65</v>
      </c>
      <c r="L37" s="11">
        <v>5</v>
      </c>
      <c r="M37" s="11" t="s">
        <v>145</v>
      </c>
      <c r="N37" s="12"/>
      <c r="O37" s="178" t="s">
        <v>69</v>
      </c>
      <c r="P37" s="157"/>
      <c r="Q37" s="161"/>
      <c r="R37" s="11"/>
      <c r="S37" s="162"/>
      <c r="T37" s="157"/>
      <c r="U37" s="80"/>
      <c r="V37" s="143"/>
      <c r="W37" s="80"/>
      <c r="X37" s="81"/>
      <c r="Y37" s="21"/>
      <c r="Z37" s="81"/>
      <c r="AA37" s="82"/>
      <c r="AB37" s="81"/>
      <c r="AC37" s="82"/>
      <c r="AD37" s="81"/>
    </row>
    <row r="38" spans="1:30" ht="12.75">
      <c r="A38" s="89">
        <v>35</v>
      </c>
      <c r="B38" s="68" t="s">
        <v>146</v>
      </c>
      <c r="C38" s="24">
        <v>4.2</v>
      </c>
      <c r="D38" s="169" t="s">
        <v>135</v>
      </c>
      <c r="E38" s="11">
        <v>4240</v>
      </c>
      <c r="F38" s="11" t="s">
        <v>5</v>
      </c>
      <c r="G38" s="10" t="s">
        <v>7</v>
      </c>
      <c r="H38" s="10" t="s">
        <v>147</v>
      </c>
      <c r="I38" s="170"/>
      <c r="J38" s="157"/>
      <c r="K38" s="176">
        <v>51</v>
      </c>
      <c r="L38" s="11">
        <v>3</v>
      </c>
      <c r="M38" s="11" t="s">
        <v>203</v>
      </c>
      <c r="N38" s="12"/>
      <c r="O38" s="163">
        <v>1</v>
      </c>
      <c r="P38" s="157"/>
      <c r="Q38" s="161">
        <v>50.4</v>
      </c>
      <c r="R38" s="11">
        <v>4</v>
      </c>
      <c r="S38" s="162" t="s">
        <v>186</v>
      </c>
      <c r="T38" s="157"/>
      <c r="U38" s="80">
        <v>7</v>
      </c>
      <c r="V38" s="141" t="str">
        <f>VLOOKUP(U38,выходы!$A$3:$B$12,2,FALSE)</f>
        <v>Новосибирск</v>
      </c>
      <c r="W38" s="80"/>
      <c r="X38" s="81"/>
      <c r="Y38" s="21"/>
      <c r="Z38" s="81"/>
      <c r="AA38" s="82"/>
      <c r="AB38" s="81"/>
      <c r="AC38" s="82"/>
      <c r="AD38" s="81"/>
    </row>
    <row r="39" spans="1:30" ht="12.75">
      <c r="A39" s="89">
        <v>36</v>
      </c>
      <c r="B39" s="68" t="s">
        <v>148</v>
      </c>
      <c r="C39" s="24">
        <v>3.4</v>
      </c>
      <c r="D39" s="169" t="s">
        <v>135</v>
      </c>
      <c r="E39" s="11">
        <v>4240</v>
      </c>
      <c r="F39" s="11" t="s">
        <v>5</v>
      </c>
      <c r="G39" s="10" t="s">
        <v>149</v>
      </c>
      <c r="H39" s="10" t="s">
        <v>150</v>
      </c>
      <c r="I39" s="170"/>
      <c r="J39" s="157"/>
      <c r="K39" s="176" t="s">
        <v>76</v>
      </c>
      <c r="L39" s="11">
        <v>10</v>
      </c>
      <c r="M39" s="11" t="s">
        <v>150</v>
      </c>
      <c r="N39" s="12" t="s">
        <v>151</v>
      </c>
      <c r="O39" s="178" t="s">
        <v>69</v>
      </c>
      <c r="P39" s="157"/>
      <c r="Q39" s="161"/>
      <c r="R39" s="11"/>
      <c r="S39" s="162"/>
      <c r="T39" s="157"/>
      <c r="U39" s="82"/>
      <c r="V39" s="143"/>
      <c r="W39" s="80"/>
      <c r="X39" s="81"/>
      <c r="Y39" s="147"/>
      <c r="Z39" s="81"/>
      <c r="AA39" s="82"/>
      <c r="AB39" s="81"/>
      <c r="AC39" s="82"/>
      <c r="AD39" s="81"/>
    </row>
    <row r="40" spans="1:30" ht="13.5" thickBot="1">
      <c r="A40" s="89">
        <v>37</v>
      </c>
      <c r="B40" s="13">
        <v>45</v>
      </c>
      <c r="C40" s="25">
        <v>0.9</v>
      </c>
      <c r="D40" s="171" t="s">
        <v>152</v>
      </c>
      <c r="E40" s="172">
        <v>4521</v>
      </c>
      <c r="F40" s="172" t="s">
        <v>8</v>
      </c>
      <c r="G40" s="165" t="s">
        <v>153</v>
      </c>
      <c r="H40" s="165" t="s">
        <v>154</v>
      </c>
      <c r="I40" s="173"/>
      <c r="J40" s="157"/>
      <c r="K40" s="179"/>
      <c r="L40" s="172"/>
      <c r="M40" s="172"/>
      <c r="N40" s="165"/>
      <c r="O40" s="180">
        <v>2</v>
      </c>
      <c r="P40" s="157"/>
      <c r="Q40" s="133"/>
      <c r="R40" s="165"/>
      <c r="S40" s="134"/>
      <c r="T40" s="157"/>
      <c r="U40" s="133"/>
      <c r="V40" s="145"/>
      <c r="W40" s="83"/>
      <c r="X40" s="134"/>
      <c r="Y40" s="150"/>
      <c r="Z40" s="134"/>
      <c r="AA40" s="133"/>
      <c r="AB40" s="134"/>
      <c r="AC40" s="133"/>
      <c r="AD40" s="134"/>
    </row>
    <row r="41" ht="12.75">
      <c r="Y41" s="45"/>
    </row>
    <row r="43" ht="12.75">
      <c r="V43" s="45" t="s">
        <v>279</v>
      </c>
    </row>
    <row r="44" ht="12.75">
      <c r="S44" s="71"/>
    </row>
  </sheetData>
  <sheetProtection/>
  <mergeCells count="5">
    <mergeCell ref="K2:M2"/>
    <mergeCell ref="N4:N5"/>
    <mergeCell ref="N6:N7"/>
    <mergeCell ref="V1:X1"/>
    <mergeCell ref="Q2:S2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00390625" defaultRowHeight="12.75" outlineLevelCol="1"/>
  <cols>
    <col min="1" max="1" width="3.125" style="0" bestFit="1" customWidth="1"/>
    <col min="2" max="2" width="12.625" style="0" bestFit="1" customWidth="1"/>
    <col min="3" max="3" width="20.50390625" style="0" hidden="1" customWidth="1"/>
    <col min="4" max="4" width="4.00390625" style="0" bestFit="1" customWidth="1" outlineLevel="1"/>
    <col min="5" max="5" width="8.25390625" style="0" bestFit="1" customWidth="1" outlineLevel="1"/>
    <col min="6" max="7" width="12.25390625" style="0" bestFit="1" customWidth="1" outlineLevel="1"/>
    <col min="8" max="8" width="4.125" style="42" bestFit="1" customWidth="1" outlineLevel="1"/>
    <col min="9" max="9" width="4.625" style="42" bestFit="1" customWidth="1" outlineLevel="1"/>
    <col min="10" max="10" width="5.75390625" style="0" bestFit="1" customWidth="1" outlineLevel="1"/>
    <col min="11" max="11" width="2.625" style="0" customWidth="1"/>
    <col min="12" max="12" width="4.00390625" style="42" customWidth="1" outlineLevel="1"/>
    <col min="13" max="13" width="8.25390625" style="0" bestFit="1" customWidth="1" outlineLevel="1"/>
    <col min="14" max="15" width="12.25390625" style="0" bestFit="1" customWidth="1" outlineLevel="1"/>
    <col min="16" max="16" width="4.125" style="0" bestFit="1" customWidth="1" outlineLevel="1"/>
    <col min="17" max="17" width="4.625" style="0" bestFit="1" customWidth="1" outlineLevel="1"/>
    <col min="18" max="18" width="5.75390625" style="0" bestFit="1" customWidth="1" outlineLevel="1"/>
    <col min="19" max="19" width="2.625" style="0" customWidth="1"/>
    <col min="20" max="20" width="4.00390625" style="0" hidden="1" customWidth="1" outlineLevel="1"/>
    <col min="21" max="21" width="8.50390625" style="0" hidden="1" customWidth="1" outlineLevel="1"/>
    <col min="22" max="23" width="11.50390625" style="0" hidden="1" customWidth="1" outlineLevel="1"/>
    <col min="24" max="24" width="4.375" style="0" hidden="1" customWidth="1" outlineLevel="1"/>
    <col min="25" max="25" width="4.50390625" style="0" hidden="1" customWidth="1" outlineLevel="1"/>
    <col min="26" max="26" width="5.625" style="0" hidden="1" customWidth="1" outlineLevel="1"/>
    <col min="27" max="27" width="2.625" style="0" customWidth="1" collapsed="1"/>
    <col min="28" max="28" width="7.00390625" style="0" bestFit="1" customWidth="1"/>
  </cols>
  <sheetData>
    <row r="1" spans="1:27" ht="15" thickBot="1">
      <c r="A1" s="1"/>
      <c r="B1" s="3"/>
      <c r="C1" s="2"/>
      <c r="D1" s="199" t="s">
        <v>164</v>
      </c>
      <c r="E1" s="199"/>
      <c r="F1" s="199"/>
      <c r="G1" s="199"/>
      <c r="H1" s="199"/>
      <c r="I1" s="199"/>
      <c r="J1" s="199"/>
      <c r="K1" s="46"/>
      <c r="L1" s="199" t="s">
        <v>169</v>
      </c>
      <c r="M1" s="199"/>
      <c r="N1" s="199"/>
      <c r="O1" s="199"/>
      <c r="P1" s="199"/>
      <c r="Q1" s="199"/>
      <c r="R1" s="199"/>
      <c r="T1" s="199" t="s">
        <v>172</v>
      </c>
      <c r="U1" s="199"/>
      <c r="V1" s="199"/>
      <c r="W1" s="199"/>
      <c r="X1" s="199"/>
      <c r="Y1" s="199"/>
      <c r="Z1" s="199"/>
      <c r="AA1" s="66"/>
    </row>
    <row r="2" spans="1:29" ht="15" thickBot="1">
      <c r="A2" s="15" t="s">
        <v>170</v>
      </c>
      <c r="B2" s="16" t="s">
        <v>162</v>
      </c>
      <c r="C2" s="58" t="s">
        <v>163</v>
      </c>
      <c r="D2" s="36" t="s">
        <v>155</v>
      </c>
      <c r="E2" s="37" t="s">
        <v>46</v>
      </c>
      <c r="F2" s="37" t="s">
        <v>167</v>
      </c>
      <c r="G2" s="37" t="s">
        <v>168</v>
      </c>
      <c r="H2" s="37" t="s">
        <v>165</v>
      </c>
      <c r="I2" s="37" t="s">
        <v>166</v>
      </c>
      <c r="J2" s="38" t="s">
        <v>156</v>
      </c>
      <c r="K2" s="65">
        <v>1</v>
      </c>
      <c r="L2" s="52" t="s">
        <v>155</v>
      </c>
      <c r="M2" s="37" t="s">
        <v>46</v>
      </c>
      <c r="N2" s="37" t="s">
        <v>167</v>
      </c>
      <c r="O2" s="37" t="s">
        <v>168</v>
      </c>
      <c r="P2" s="37" t="s">
        <v>165</v>
      </c>
      <c r="Q2" s="37" t="s">
        <v>166</v>
      </c>
      <c r="R2" s="38" t="s">
        <v>156</v>
      </c>
      <c r="S2" s="55">
        <v>2</v>
      </c>
      <c r="T2" s="52" t="s">
        <v>155</v>
      </c>
      <c r="U2" s="37" t="s">
        <v>46</v>
      </c>
      <c r="V2" s="37" t="s">
        <v>167</v>
      </c>
      <c r="W2" s="37" t="s">
        <v>168</v>
      </c>
      <c r="X2" s="37" t="s">
        <v>165</v>
      </c>
      <c r="Y2" s="37" t="s">
        <v>166</v>
      </c>
      <c r="Z2" s="49" t="s">
        <v>156</v>
      </c>
      <c r="AA2" s="55">
        <v>3</v>
      </c>
      <c r="AB2" s="74" t="s">
        <v>171</v>
      </c>
      <c r="AC2" s="140" t="s">
        <v>192</v>
      </c>
    </row>
    <row r="3" spans="1:29" ht="14.25">
      <c r="A3" s="28">
        <v>1</v>
      </c>
      <c r="B3" s="104" t="s">
        <v>32</v>
      </c>
      <c r="C3" s="59" t="s">
        <v>14</v>
      </c>
      <c r="D3" s="34">
        <v>21</v>
      </c>
      <c r="E3" s="43">
        <f>VLOOKUP($D3,маршруты!$A$4:$K$40,3,FALSE)</f>
        <v>4.8</v>
      </c>
      <c r="F3" s="39" t="s">
        <v>274</v>
      </c>
      <c r="G3" s="39" t="s">
        <v>235</v>
      </c>
      <c r="H3" s="40"/>
      <c r="I3" s="40"/>
      <c r="J3" s="153">
        <f>IF(H3=0,0,E3-2+30*E3/(H3+I3/60))</f>
        <v>0</v>
      </c>
      <c r="K3" s="136"/>
      <c r="L3" s="53">
        <v>4</v>
      </c>
      <c r="M3" s="43">
        <f>VLOOKUP($L3,маршруты!$A$4:$K$40,3,FALSE)</f>
        <v>1.9</v>
      </c>
      <c r="N3" s="39" t="s">
        <v>255</v>
      </c>
      <c r="O3" s="39" t="s">
        <v>264</v>
      </c>
      <c r="P3" s="40"/>
      <c r="Q3" s="40"/>
      <c r="R3" s="138"/>
      <c r="S3" s="57"/>
      <c r="T3" s="53"/>
      <c r="U3" s="43"/>
      <c r="V3" s="39"/>
      <c r="W3" s="39"/>
      <c r="X3" s="40"/>
      <c r="Y3" s="40"/>
      <c r="Z3" s="51"/>
      <c r="AA3" s="57"/>
      <c r="AB3" s="75"/>
      <c r="AC3" s="139"/>
    </row>
    <row r="4" spans="1:29" ht="14.25">
      <c r="A4" s="29">
        <v>2</v>
      </c>
      <c r="B4" s="27" t="s">
        <v>18</v>
      </c>
      <c r="C4" s="60" t="s">
        <v>15</v>
      </c>
      <c r="D4" s="35">
        <v>6</v>
      </c>
      <c r="E4" s="43">
        <f>VLOOKUP($D4,маршруты!$A$4:$K$40,3,FALSE)</f>
        <v>2.2</v>
      </c>
      <c r="F4" s="39" t="s">
        <v>231</v>
      </c>
      <c r="G4" s="39" t="s">
        <v>232</v>
      </c>
      <c r="H4" s="41">
        <v>29</v>
      </c>
      <c r="I4" s="41">
        <v>1</v>
      </c>
      <c r="J4" s="154">
        <f aca="true" t="shared" si="0" ref="J4:J12">IF(H4=0,0,E4-2+30*E4/(H4+I4/60))</f>
        <v>2.474554853532453</v>
      </c>
      <c r="K4" s="137"/>
      <c r="L4" s="54">
        <v>33</v>
      </c>
      <c r="M4" s="43">
        <f>VLOOKUP($L4,маршруты!$A$4:$K$40,3,FALSE)</f>
        <v>3.2</v>
      </c>
      <c r="N4" s="39" t="s">
        <v>262</v>
      </c>
      <c r="O4" s="39" t="s">
        <v>270</v>
      </c>
      <c r="P4" s="41">
        <v>33</v>
      </c>
      <c r="Q4" s="41">
        <v>18</v>
      </c>
      <c r="R4" s="154">
        <f>IF(P4=0,0,M4-2+30*M4/(P4+Q4/60))</f>
        <v>4.082882882882883</v>
      </c>
      <c r="S4" s="56"/>
      <c r="T4" s="54"/>
      <c r="U4" s="44"/>
      <c r="V4" s="39"/>
      <c r="W4" s="39"/>
      <c r="X4" s="41"/>
      <c r="Y4" s="41"/>
      <c r="Z4" s="47"/>
      <c r="AA4" s="56"/>
      <c r="AB4" s="76">
        <v>6.55</v>
      </c>
      <c r="AC4" s="77"/>
    </row>
    <row r="5" spans="1:29" ht="14.25">
      <c r="A5" s="29">
        <v>3</v>
      </c>
      <c r="B5" s="27" t="s">
        <v>205</v>
      </c>
      <c r="C5" s="61" t="s">
        <v>17</v>
      </c>
      <c r="D5" s="35">
        <v>16</v>
      </c>
      <c r="E5" s="43">
        <f>VLOOKUP($D5,маршруты!$A$4:$K$40,3,FALSE)</f>
        <v>4.9</v>
      </c>
      <c r="F5" s="39" t="s">
        <v>213</v>
      </c>
      <c r="G5" s="39"/>
      <c r="H5" s="41"/>
      <c r="I5" s="41"/>
      <c r="J5" s="154">
        <f t="shared" si="0"/>
        <v>0</v>
      </c>
      <c r="K5" s="137"/>
      <c r="L5" s="54"/>
      <c r="M5" s="44"/>
      <c r="N5" s="39"/>
      <c r="O5" s="39"/>
      <c r="P5" s="41"/>
      <c r="Q5" s="41"/>
      <c r="R5" s="30"/>
      <c r="S5" s="56"/>
      <c r="T5" s="54"/>
      <c r="U5" s="44"/>
      <c r="V5" s="39"/>
      <c r="W5" s="39"/>
      <c r="X5" s="41"/>
      <c r="Y5" s="41"/>
      <c r="Z5" s="50"/>
      <c r="AA5" s="56"/>
      <c r="AB5" s="76"/>
      <c r="AC5" s="135"/>
    </row>
    <row r="6" spans="1:29" ht="14.25">
      <c r="A6" s="29">
        <v>4</v>
      </c>
      <c r="B6" s="27" t="s">
        <v>2</v>
      </c>
      <c r="C6" s="60" t="s">
        <v>11</v>
      </c>
      <c r="D6" s="35">
        <v>9</v>
      </c>
      <c r="E6" s="43">
        <f>VLOOKUP($D6,маршруты!$A$4:$K$40,3,FALSE)</f>
        <v>0.8</v>
      </c>
      <c r="F6" s="39" t="s">
        <v>256</v>
      </c>
      <c r="G6" s="39" t="s">
        <v>273</v>
      </c>
      <c r="H6" s="41">
        <v>25</v>
      </c>
      <c r="I6" s="41">
        <v>30</v>
      </c>
      <c r="J6" s="154">
        <f t="shared" si="0"/>
        <v>-0.2588235294117647</v>
      </c>
      <c r="K6" s="137"/>
      <c r="L6" s="54"/>
      <c r="M6" s="44"/>
      <c r="N6" s="39"/>
      <c r="O6" s="39"/>
      <c r="P6" s="41"/>
      <c r="Q6" s="41"/>
      <c r="R6" s="30"/>
      <c r="S6" s="56"/>
      <c r="T6" s="54"/>
      <c r="U6" s="44"/>
      <c r="V6" s="39"/>
      <c r="W6" s="39"/>
      <c r="X6" s="41"/>
      <c r="Y6" s="41"/>
      <c r="Z6" s="50"/>
      <c r="AA6" s="56"/>
      <c r="AB6" s="76">
        <v>-0.26</v>
      </c>
      <c r="AC6" s="78"/>
    </row>
    <row r="7" spans="1:29" ht="14.25">
      <c r="A7" s="29">
        <v>5</v>
      </c>
      <c r="B7" s="27" t="s">
        <v>36</v>
      </c>
      <c r="C7" s="60" t="s">
        <v>19</v>
      </c>
      <c r="D7" s="35">
        <v>17</v>
      </c>
      <c r="E7" s="43">
        <f>VLOOKUP($D7,маршруты!$A$4:$K$40,3,FALSE)</f>
        <v>4.6</v>
      </c>
      <c r="F7" s="39" t="s">
        <v>277</v>
      </c>
      <c r="G7" s="39" t="s">
        <v>235</v>
      </c>
      <c r="H7" s="41"/>
      <c r="I7" s="41"/>
      <c r="J7" s="154">
        <f t="shared" si="0"/>
        <v>0</v>
      </c>
      <c r="K7" s="137"/>
      <c r="L7" s="54">
        <v>18</v>
      </c>
      <c r="M7" s="43">
        <f>VLOOKUP($L7,маршруты!$A$4:$K$40,3,FALSE)</f>
        <v>4.5</v>
      </c>
      <c r="N7" s="39" t="s">
        <v>252</v>
      </c>
      <c r="O7" s="39" t="s">
        <v>271</v>
      </c>
      <c r="P7" s="41">
        <v>61</v>
      </c>
      <c r="Q7" s="41">
        <v>24</v>
      </c>
      <c r="R7" s="154">
        <f>IF(P7=0,0,M7-2+30*M7/(P7+Q7/60))</f>
        <v>4.698697068403909</v>
      </c>
      <c r="S7" s="56"/>
      <c r="T7" s="54"/>
      <c r="U7" s="44"/>
      <c r="V7" s="39"/>
      <c r="W7" s="39"/>
      <c r="X7" s="41"/>
      <c r="Y7" s="41"/>
      <c r="Z7" s="64"/>
      <c r="AA7" s="56"/>
      <c r="AB7" s="76">
        <v>4.698697068403909</v>
      </c>
      <c r="AC7" s="77"/>
    </row>
    <row r="8" spans="1:29" ht="14.25">
      <c r="A8" s="29">
        <v>6</v>
      </c>
      <c r="B8" s="27" t="s">
        <v>209</v>
      </c>
      <c r="C8" s="60" t="s">
        <v>20</v>
      </c>
      <c r="D8" s="35">
        <v>8</v>
      </c>
      <c r="E8" s="43">
        <f>VLOOKUP($D8,маршруты!$A$4:$K$40,3,FALSE)</f>
        <v>1.2</v>
      </c>
      <c r="F8" s="39" t="s">
        <v>274</v>
      </c>
      <c r="G8" s="39" t="s">
        <v>235</v>
      </c>
      <c r="H8" s="41"/>
      <c r="I8" s="41"/>
      <c r="J8" s="154">
        <f t="shared" si="0"/>
        <v>0</v>
      </c>
      <c r="K8" s="137"/>
      <c r="L8" s="35">
        <v>7</v>
      </c>
      <c r="M8" s="43">
        <f>VLOOKUP($L8,маршруты!$A$4:$K$40,3,FALSE)</f>
        <v>3.4</v>
      </c>
      <c r="N8" s="39" t="s">
        <v>251</v>
      </c>
      <c r="O8" s="39" t="s">
        <v>272</v>
      </c>
      <c r="P8" s="182">
        <v>26</v>
      </c>
      <c r="Q8" s="182">
        <v>39</v>
      </c>
      <c r="R8" s="154">
        <f>IF(P8=0,0,M8-2+30*M8/(P8+Q8/60))</f>
        <v>5.227392120075047</v>
      </c>
      <c r="S8" s="56"/>
      <c r="T8" s="54"/>
      <c r="U8" s="44"/>
      <c r="V8" s="39"/>
      <c r="W8" s="39"/>
      <c r="X8" s="41"/>
      <c r="Y8" s="41"/>
      <c r="Z8" s="47"/>
      <c r="AA8" s="56"/>
      <c r="AB8" s="76">
        <v>5.227392120075047</v>
      </c>
      <c r="AC8" s="78"/>
    </row>
    <row r="9" spans="1:29" ht="15" customHeight="1">
      <c r="A9" s="29">
        <v>7</v>
      </c>
      <c r="B9" s="27" t="s">
        <v>26</v>
      </c>
      <c r="C9" s="60" t="s">
        <v>21</v>
      </c>
      <c r="D9" s="35">
        <v>35</v>
      </c>
      <c r="E9" s="43">
        <f>VLOOKUP($D9,маршруты!$A$4:$K$40,3,FALSE)</f>
        <v>4.2</v>
      </c>
      <c r="F9" s="39" t="s">
        <v>238</v>
      </c>
      <c r="G9" s="39" t="s">
        <v>241</v>
      </c>
      <c r="H9" s="182">
        <v>42</v>
      </c>
      <c r="I9" s="182">
        <v>4</v>
      </c>
      <c r="J9" s="154">
        <f t="shared" si="0"/>
        <v>5.195245641838351</v>
      </c>
      <c r="K9" s="137"/>
      <c r="L9" s="54">
        <v>16</v>
      </c>
      <c r="M9" s="43">
        <f>VLOOKUP($L9,маршруты!$A$4:$K$40,3,FALSE)</f>
        <v>4.9</v>
      </c>
      <c r="N9" s="39" t="s">
        <v>283</v>
      </c>
      <c r="O9" s="39"/>
      <c r="P9" s="41"/>
      <c r="Q9" s="41"/>
      <c r="R9" s="154">
        <f>IF(P9=0,0,M9-2+30*M9/(P9+Q9/60))</f>
        <v>0</v>
      </c>
      <c r="S9" s="56"/>
      <c r="T9" s="54"/>
      <c r="U9" s="44"/>
      <c r="V9" s="39"/>
      <c r="W9" s="39"/>
      <c r="X9" s="41"/>
      <c r="Y9" s="41"/>
      <c r="Z9" s="50"/>
      <c r="AA9" s="56"/>
      <c r="AB9" s="76">
        <v>5.195245641838351</v>
      </c>
      <c r="AC9" s="77"/>
    </row>
    <row r="10" spans="1:29" ht="14.25">
      <c r="A10" s="29">
        <v>8</v>
      </c>
      <c r="B10" s="27" t="s">
        <v>193</v>
      </c>
      <c r="C10" s="60" t="s">
        <v>22</v>
      </c>
      <c r="D10" s="35">
        <v>25</v>
      </c>
      <c r="E10" s="43">
        <f>VLOOKUP($D10,маршруты!$A$4:$K$40,3,FALSE)</f>
        <v>4.5</v>
      </c>
      <c r="F10" s="39" t="s">
        <v>250</v>
      </c>
      <c r="G10" s="39" t="s">
        <v>267</v>
      </c>
      <c r="H10" s="41">
        <v>53</v>
      </c>
      <c r="I10" s="41">
        <v>20</v>
      </c>
      <c r="J10" s="154">
        <f t="shared" si="0"/>
        <v>5.03125</v>
      </c>
      <c r="K10" s="137"/>
      <c r="L10" s="54"/>
      <c r="M10" s="44"/>
      <c r="N10" s="39"/>
      <c r="O10" s="39"/>
      <c r="P10" s="41"/>
      <c r="Q10" s="41"/>
      <c r="R10" s="30"/>
      <c r="S10" s="56"/>
      <c r="T10" s="54"/>
      <c r="U10" s="63"/>
      <c r="V10" s="39"/>
      <c r="W10" s="39"/>
      <c r="X10" s="41"/>
      <c r="Y10" s="41"/>
      <c r="Z10" s="50"/>
      <c r="AA10" s="56"/>
      <c r="AB10" s="76">
        <v>5.03125</v>
      </c>
      <c r="AC10" s="78"/>
    </row>
    <row r="11" spans="1:29" ht="14.25">
      <c r="A11" s="29">
        <v>9</v>
      </c>
      <c r="B11" s="6" t="s">
        <v>206</v>
      </c>
      <c r="C11" s="60" t="s">
        <v>25</v>
      </c>
      <c r="D11" s="35">
        <v>33</v>
      </c>
      <c r="E11" s="43">
        <f>VLOOKUP($D11,маршруты!$A$4:$K$40,3,FALSE)</f>
        <v>3.2</v>
      </c>
      <c r="F11" s="39" t="s">
        <v>240</v>
      </c>
      <c r="G11" s="39" t="s">
        <v>242</v>
      </c>
      <c r="H11" s="41">
        <v>23</v>
      </c>
      <c r="I11" s="41">
        <v>28</v>
      </c>
      <c r="J11" s="154">
        <f t="shared" si="0"/>
        <v>5.290909090909091</v>
      </c>
      <c r="K11" s="137"/>
      <c r="L11" s="54">
        <v>17</v>
      </c>
      <c r="M11" s="43">
        <f>VLOOKUP($L11,маршруты!$A$4:$K$40,3,FALSE)</f>
        <v>4.6</v>
      </c>
      <c r="N11" s="39" t="s">
        <v>282</v>
      </c>
      <c r="O11" s="39" t="s">
        <v>281</v>
      </c>
      <c r="P11" s="182">
        <v>38</v>
      </c>
      <c r="Q11" s="182">
        <v>30</v>
      </c>
      <c r="R11" s="154">
        <f>IF(P11=0,0,M11-2+30*M11/(P11+Q11/60))</f>
        <v>6.184415584415584</v>
      </c>
      <c r="S11" s="56"/>
      <c r="T11" s="54"/>
      <c r="U11" s="63"/>
      <c r="V11" s="39"/>
      <c r="W11" s="39"/>
      <c r="X11" s="41"/>
      <c r="Y11" s="41"/>
      <c r="Z11" s="30"/>
      <c r="AA11" s="56"/>
      <c r="AB11" s="76">
        <v>11.46</v>
      </c>
      <c r="AC11" s="78"/>
    </row>
    <row r="12" spans="1:29" ht="14.25">
      <c r="A12" s="29">
        <v>10</v>
      </c>
      <c r="B12" s="27" t="s">
        <v>24</v>
      </c>
      <c r="C12" s="60" t="s">
        <v>157</v>
      </c>
      <c r="D12" s="35">
        <v>9</v>
      </c>
      <c r="E12" s="43">
        <f>VLOOKUP($D12,маршруты!$A$4:$K$40,3,FALSE)</f>
        <v>0.8</v>
      </c>
      <c r="F12" s="39" t="s">
        <v>233</v>
      </c>
      <c r="G12" s="39" t="s">
        <v>234</v>
      </c>
      <c r="H12" s="41">
        <v>23</v>
      </c>
      <c r="I12" s="41">
        <v>21</v>
      </c>
      <c r="J12" s="154">
        <f t="shared" si="0"/>
        <v>-0.17216274089935757</v>
      </c>
      <c r="K12" s="137"/>
      <c r="L12" s="54">
        <v>19</v>
      </c>
      <c r="M12" s="43">
        <f>VLOOKUP($L12,маршруты!$A$4:$K$40,3,FALSE)</f>
        <v>1.3</v>
      </c>
      <c r="N12" s="39" t="s">
        <v>258</v>
      </c>
      <c r="O12" s="39" t="s">
        <v>259</v>
      </c>
      <c r="P12" s="182">
        <v>9</v>
      </c>
      <c r="Q12" s="182">
        <v>45</v>
      </c>
      <c r="R12" s="154">
        <f>IF(P12=0,0,M12-2+30*M12/(P12+Q12/60))</f>
        <v>3.3</v>
      </c>
      <c r="S12" s="56"/>
      <c r="T12" s="54"/>
      <c r="U12" s="63"/>
      <c r="V12" s="39"/>
      <c r="W12" s="39"/>
      <c r="X12" s="41"/>
      <c r="Y12" s="41"/>
      <c r="Z12" s="30"/>
      <c r="AA12" s="56"/>
      <c r="AB12" s="76">
        <v>3.13</v>
      </c>
      <c r="AC12" s="77"/>
    </row>
    <row r="13" spans="1:29" ht="12.75" customHeight="1">
      <c r="A13" s="48"/>
      <c r="B13" s="48"/>
      <c r="C13" s="48"/>
      <c r="D13" s="48"/>
      <c r="L13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5:29" ht="12.75">
      <c r="E14" s="70"/>
      <c r="G14" s="70"/>
      <c r="H14" s="70"/>
      <c r="I14" s="70"/>
      <c r="J14" s="70"/>
      <c r="K14" s="70"/>
      <c r="L14" s="70"/>
      <c r="M14" s="183" t="s">
        <v>278</v>
      </c>
      <c r="N14" s="70"/>
      <c r="O14" s="72"/>
      <c r="P14" s="72"/>
      <c r="Q14" s="72"/>
      <c r="R14" s="72"/>
      <c r="S14" s="72"/>
      <c r="T14" s="72"/>
      <c r="U14" s="48"/>
      <c r="V14" s="48"/>
      <c r="W14" s="48"/>
      <c r="X14" s="48"/>
      <c r="Y14" s="48"/>
      <c r="Z14" s="48"/>
      <c r="AA14" s="48"/>
      <c r="AB14" s="48"/>
      <c r="AC14" s="48"/>
    </row>
    <row r="15" spans="6:21" ht="12.75">
      <c r="F15" s="73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48"/>
    </row>
    <row r="16" spans="8:21" ht="12.75">
      <c r="H16"/>
      <c r="I16"/>
      <c r="L16"/>
      <c r="T16" s="48"/>
      <c r="U16" s="48"/>
    </row>
    <row r="17" spans="8:20" ht="12.75">
      <c r="H17"/>
      <c r="I17"/>
      <c r="L17"/>
      <c r="T17" s="48"/>
    </row>
    <row r="18" spans="18:20" ht="12.75">
      <c r="R18" s="48"/>
      <c r="S18" s="48"/>
      <c r="T18" s="48"/>
    </row>
    <row r="19" spans="18:20" ht="12.75">
      <c r="R19" s="48"/>
      <c r="S19" s="48"/>
      <c r="T19" s="48"/>
    </row>
  </sheetData>
  <sheetProtection/>
  <mergeCells count="3">
    <mergeCell ref="D1:J1"/>
    <mergeCell ref="L1:R1"/>
    <mergeCell ref="T1:Z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Валерий</cp:lastModifiedBy>
  <cp:lastPrinted>2014-08-10T06:00:21Z</cp:lastPrinted>
  <dcterms:created xsi:type="dcterms:W3CDTF">2010-06-28T17:34:24Z</dcterms:created>
  <dcterms:modified xsi:type="dcterms:W3CDTF">2015-07-29T00:09:35Z</dcterms:modified>
  <cp:category/>
  <cp:version/>
  <cp:contentType/>
  <cp:contentStatus/>
</cp:coreProperties>
</file>